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YouTube\Annual Leave Tracker\"/>
    </mc:Choice>
  </mc:AlternateContent>
  <workbookProtection workbookAlgorithmName="SHA-512" workbookHashValue="73PkeWOVrpHIlSHMg5KgpKPURO33ZNsnPWLCkf10hmeDQJLdep2ppg59WlEztnQ2f+Y/4w9zqldP8EJiTuetkA==" workbookSaltValue="hd4+UyvqxFqOIJH6DiHyAA==" workbookSpinCount="100000" lockStructure="1"/>
  <bookViews>
    <workbookView xWindow="0" yWindow="0" windowWidth="20430" windowHeight="7560" tabRatio="0"/>
  </bookViews>
  <sheets>
    <sheet name="Home" sheetId="2" r:id="rId1"/>
    <sheet name="Support Sheet" sheetId="4" state="hidden" r:id="rId2"/>
    <sheet name="Summary" sheetId="5" r:id="rId3"/>
    <sheet name="RawSummary" sheetId="8" state="veryHidden" r:id="rId4"/>
    <sheet name="Database" sheetId="1" r:id="rId5"/>
  </sheets>
  <functionGroups builtInGroupCount="18"/>
  <definedNames>
    <definedName name="_xlnm._FilterDatabase" localSheetId="4" hidden="1">Database!$A$5:$J$41</definedName>
    <definedName name="_xlnm.Database">Database!$A$5:$J$3000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8" l="1"/>
  <c r="B60" i="8"/>
  <c r="B61" i="8"/>
  <c r="B58" i="8"/>
  <c r="C61" i="8"/>
  <c r="C60" i="8"/>
  <c r="C59" i="8"/>
  <c r="A59" i="8" s="1"/>
  <c r="C58" i="8"/>
  <c r="B55" i="8"/>
  <c r="B56" i="8"/>
  <c r="B57" i="8"/>
  <c r="B54" i="8"/>
  <c r="C57" i="8"/>
  <c r="C56" i="8"/>
  <c r="C55" i="8"/>
  <c r="C54" i="8"/>
  <c r="B51" i="8"/>
  <c r="B52" i="8"/>
  <c r="B53" i="8"/>
  <c r="B50" i="8"/>
  <c r="C53" i="8"/>
  <c r="C52" i="8"/>
  <c r="C51" i="8"/>
  <c r="C50" i="8"/>
  <c r="B47" i="8"/>
  <c r="B48" i="8"/>
  <c r="B49" i="8"/>
  <c r="B46" i="8"/>
  <c r="C49" i="8"/>
  <c r="C48" i="8"/>
  <c r="A48" i="8" s="1"/>
  <c r="C47" i="8"/>
  <c r="C46" i="8"/>
  <c r="B43" i="8"/>
  <c r="B44" i="8"/>
  <c r="B45" i="8"/>
  <c r="B42" i="8"/>
  <c r="C45" i="8"/>
  <c r="C44" i="8"/>
  <c r="C43" i="8"/>
  <c r="C42" i="8"/>
  <c r="B39" i="8"/>
  <c r="B40" i="8"/>
  <c r="B41" i="8"/>
  <c r="B38" i="8"/>
  <c r="C41" i="8"/>
  <c r="C40" i="8"/>
  <c r="C39" i="8"/>
  <c r="C38" i="8"/>
  <c r="B35" i="8"/>
  <c r="B36" i="8"/>
  <c r="B37" i="8"/>
  <c r="B34" i="8"/>
  <c r="C37" i="8"/>
  <c r="C36" i="8"/>
  <c r="C35" i="8"/>
  <c r="C34" i="8"/>
  <c r="B31" i="8"/>
  <c r="A31" i="8" s="1"/>
  <c r="B32" i="8"/>
  <c r="B33" i="8"/>
  <c r="B30" i="8"/>
  <c r="C33" i="8"/>
  <c r="C32" i="8"/>
  <c r="C31" i="8"/>
  <c r="C30" i="8"/>
  <c r="B27" i="8"/>
  <c r="B28" i="8"/>
  <c r="A28" i="8" s="1"/>
  <c r="B29" i="8"/>
  <c r="B26" i="8"/>
  <c r="C29" i="8"/>
  <c r="C28" i="8"/>
  <c r="C27" i="8"/>
  <c r="C26" i="8"/>
  <c r="B23" i="8"/>
  <c r="B24" i="8"/>
  <c r="B25" i="8"/>
  <c r="B22" i="8"/>
  <c r="C25" i="8"/>
  <c r="C24" i="8"/>
  <c r="C23" i="8"/>
  <c r="C22" i="8"/>
  <c r="A22" i="8" s="1"/>
  <c r="B19" i="8"/>
  <c r="B20" i="8"/>
  <c r="B21" i="8"/>
  <c r="B18" i="8"/>
  <c r="C21" i="8"/>
  <c r="C20" i="8"/>
  <c r="C19" i="8"/>
  <c r="C18" i="8"/>
  <c r="B17" i="8"/>
  <c r="B16" i="8"/>
  <c r="B15" i="8"/>
  <c r="B14" i="8"/>
  <c r="C17" i="8"/>
  <c r="C16" i="8"/>
  <c r="C15" i="8"/>
  <c r="C14" i="8"/>
  <c r="B13" i="8"/>
  <c r="B12" i="8"/>
  <c r="B11" i="8"/>
  <c r="B10" i="8"/>
  <c r="C13" i="8"/>
  <c r="C12" i="8"/>
  <c r="C11" i="8"/>
  <c r="C10" i="8"/>
  <c r="B9" i="8"/>
  <c r="B8" i="8"/>
  <c r="B7" i="8"/>
  <c r="B6" i="8"/>
  <c r="C9" i="8"/>
  <c r="C8" i="8"/>
  <c r="C7" i="8"/>
  <c r="C6" i="8"/>
  <c r="C5" i="8"/>
  <c r="C4" i="8"/>
  <c r="C3" i="8"/>
  <c r="C2" i="8"/>
  <c r="B5" i="8"/>
  <c r="B4" i="8"/>
  <c r="B3" i="8"/>
  <c r="B2" i="8"/>
  <c r="A91" i="5"/>
  <c r="O95" i="5" s="1"/>
  <c r="A85" i="5"/>
  <c r="Q89" i="5" s="1"/>
  <c r="A79" i="5"/>
  <c r="Q83" i="5" s="1"/>
  <c r="A73" i="5"/>
  <c r="O77" i="5" s="1"/>
  <c r="A67" i="5"/>
  <c r="O71" i="5" s="1"/>
  <c r="A61" i="5"/>
  <c r="Q65" i="5" s="1"/>
  <c r="A55" i="5"/>
  <c r="A49" i="5"/>
  <c r="A43" i="5"/>
  <c r="A37" i="5"/>
  <c r="A31" i="5"/>
  <c r="A25" i="5"/>
  <c r="A19" i="5"/>
  <c r="A13" i="5"/>
  <c r="A7" i="5"/>
  <c r="B94" i="5"/>
  <c r="B93" i="5"/>
  <c r="B92" i="5"/>
  <c r="B91" i="5"/>
  <c r="B88" i="5"/>
  <c r="F88" i="5" s="1"/>
  <c r="B87" i="5"/>
  <c r="B86" i="5"/>
  <c r="B85" i="5"/>
  <c r="B82" i="5"/>
  <c r="R82" i="5" s="1"/>
  <c r="B81" i="5"/>
  <c r="R81" i="5" s="1"/>
  <c r="B80" i="5"/>
  <c r="R80" i="5" s="1"/>
  <c r="B79" i="5"/>
  <c r="R79" i="5" s="1"/>
  <c r="B76" i="5"/>
  <c r="B75" i="5"/>
  <c r="B74" i="5"/>
  <c r="B73" i="5"/>
  <c r="B70" i="5"/>
  <c r="B69" i="5"/>
  <c r="B68" i="5"/>
  <c r="B67" i="5"/>
  <c r="B64" i="5"/>
  <c r="F64" i="5" s="1"/>
  <c r="B63" i="5"/>
  <c r="F63" i="5" s="1"/>
  <c r="B62" i="5"/>
  <c r="F62" i="5" s="1"/>
  <c r="B61" i="5"/>
  <c r="B58" i="5"/>
  <c r="B57" i="5"/>
  <c r="B56" i="5"/>
  <c r="B55" i="5"/>
  <c r="B52" i="5"/>
  <c r="B51" i="5"/>
  <c r="B50" i="5"/>
  <c r="B49" i="5"/>
  <c r="B46" i="5"/>
  <c r="B45" i="5"/>
  <c r="B44" i="5"/>
  <c r="B43" i="5"/>
  <c r="B40" i="5"/>
  <c r="B39" i="5"/>
  <c r="B38" i="5"/>
  <c r="B37" i="5"/>
  <c r="B34" i="5"/>
  <c r="B33" i="5"/>
  <c r="B32" i="5"/>
  <c r="B31" i="5"/>
  <c r="B28" i="5"/>
  <c r="B27" i="5"/>
  <c r="B26" i="5"/>
  <c r="B25" i="5"/>
  <c r="B22" i="5"/>
  <c r="B21" i="5"/>
  <c r="B20" i="5"/>
  <c r="B19" i="5"/>
  <c r="B16" i="5"/>
  <c r="B15" i="5"/>
  <c r="B14" i="5"/>
  <c r="B13" i="5"/>
  <c r="B10" i="5"/>
  <c r="B9" i="5"/>
  <c r="B8" i="5"/>
  <c r="B7" i="5"/>
  <c r="H89" i="5"/>
  <c r="F86" i="5"/>
  <c r="M65" i="5"/>
  <c r="H65" i="5"/>
  <c r="C65" i="5"/>
  <c r="J61" i="5"/>
  <c r="A25" i="8" l="1"/>
  <c r="A33" i="8"/>
  <c r="A24" i="8"/>
  <c r="A29" i="8"/>
  <c r="E77" i="5"/>
  <c r="K77" i="5"/>
  <c r="K95" i="5"/>
  <c r="E71" i="5"/>
  <c r="K71" i="5"/>
  <c r="F91" i="5"/>
  <c r="P95" i="5"/>
  <c r="R68" i="5"/>
  <c r="P71" i="5"/>
  <c r="R93" i="5"/>
  <c r="R69" i="5"/>
  <c r="E95" i="5"/>
  <c r="F93" i="5"/>
  <c r="R94" i="5"/>
  <c r="G95" i="5"/>
  <c r="L95" i="5"/>
  <c r="Q95" i="5"/>
  <c r="J70" i="5"/>
  <c r="N94" i="5"/>
  <c r="A21" i="8"/>
  <c r="A23" i="8"/>
  <c r="A40" i="8"/>
  <c r="A56" i="8"/>
  <c r="F69" i="5"/>
  <c r="N70" i="5"/>
  <c r="G71" i="5"/>
  <c r="L71" i="5"/>
  <c r="Q71" i="5"/>
  <c r="J69" i="5"/>
  <c r="C71" i="5"/>
  <c r="H71" i="5"/>
  <c r="M71" i="5"/>
  <c r="N75" i="5"/>
  <c r="P77" i="5"/>
  <c r="J93" i="5"/>
  <c r="C95" i="5"/>
  <c r="H95" i="5"/>
  <c r="M95" i="5"/>
  <c r="F67" i="5"/>
  <c r="R91" i="5"/>
  <c r="J67" i="5"/>
  <c r="N69" i="5"/>
  <c r="D71" i="5"/>
  <c r="I71" i="5"/>
  <c r="N76" i="5"/>
  <c r="N93" i="5"/>
  <c r="D95" i="5"/>
  <c r="I95" i="5"/>
  <c r="N68" i="5"/>
  <c r="R92" i="5"/>
  <c r="A35" i="8"/>
  <c r="A43" i="8"/>
  <c r="A58" i="8"/>
  <c r="R70" i="5"/>
  <c r="R75" i="5"/>
  <c r="R76" i="5"/>
  <c r="G77" i="5"/>
  <c r="L77" i="5"/>
  <c r="Q77" i="5"/>
  <c r="F94" i="5"/>
  <c r="R73" i="5"/>
  <c r="A19" i="8"/>
  <c r="A34" i="8"/>
  <c r="F70" i="5"/>
  <c r="F75" i="5"/>
  <c r="F76" i="5"/>
  <c r="C77" i="5"/>
  <c r="H77" i="5"/>
  <c r="M77" i="5"/>
  <c r="J94" i="5"/>
  <c r="N74" i="5"/>
  <c r="A51" i="8"/>
  <c r="A60" i="8"/>
  <c r="J75" i="5"/>
  <c r="J76" i="5"/>
  <c r="D77" i="5"/>
  <c r="I77" i="5"/>
  <c r="A20" i="8"/>
  <c r="A41" i="8"/>
  <c r="A42" i="8"/>
  <c r="A54" i="8"/>
  <c r="A55" i="8"/>
  <c r="A36" i="8"/>
  <c r="J62" i="5"/>
  <c r="J63" i="5"/>
  <c r="J64" i="5"/>
  <c r="D65" i="5"/>
  <c r="I65" i="5"/>
  <c r="O65" i="5"/>
  <c r="F68" i="5"/>
  <c r="F74" i="5"/>
  <c r="J86" i="5"/>
  <c r="J88" i="5"/>
  <c r="I89" i="5"/>
  <c r="F92" i="5"/>
  <c r="A50" i="8"/>
  <c r="A61" i="8"/>
  <c r="N62" i="5"/>
  <c r="N63" i="5"/>
  <c r="N64" i="5"/>
  <c r="E65" i="5"/>
  <c r="K65" i="5"/>
  <c r="P65" i="5"/>
  <c r="J68" i="5"/>
  <c r="J74" i="5"/>
  <c r="F87" i="5"/>
  <c r="C89" i="5"/>
  <c r="M89" i="5"/>
  <c r="J92" i="5"/>
  <c r="A44" i="8"/>
  <c r="A57" i="8"/>
  <c r="R62" i="5"/>
  <c r="R63" i="5"/>
  <c r="R64" i="5"/>
  <c r="G65" i="5"/>
  <c r="L65" i="5"/>
  <c r="R74" i="5"/>
  <c r="J87" i="5"/>
  <c r="D89" i="5"/>
  <c r="O89" i="5"/>
  <c r="F61" i="5"/>
  <c r="A27" i="8"/>
  <c r="A26" i="8"/>
  <c r="A39" i="8"/>
  <c r="A47" i="8"/>
  <c r="A52" i="8"/>
  <c r="N61" i="5"/>
  <c r="N67" i="5"/>
  <c r="F80" i="5"/>
  <c r="F81" i="5"/>
  <c r="F82" i="5"/>
  <c r="G83" i="5"/>
  <c r="J91" i="5"/>
  <c r="R61" i="5"/>
  <c r="R67" i="5"/>
  <c r="J80" i="5"/>
  <c r="J81" i="5"/>
  <c r="J82" i="5"/>
  <c r="L83" i="5"/>
  <c r="N86" i="5"/>
  <c r="N87" i="5"/>
  <c r="N88" i="5"/>
  <c r="E89" i="5"/>
  <c r="K89" i="5"/>
  <c r="P89" i="5"/>
  <c r="N91" i="5"/>
  <c r="N92" i="5"/>
  <c r="A18" i="8"/>
  <c r="A30" i="8"/>
  <c r="A37" i="8"/>
  <c r="A45" i="8"/>
  <c r="A46" i="8"/>
  <c r="A53" i="8"/>
  <c r="R83" i="5"/>
  <c r="F73" i="5"/>
  <c r="N80" i="5"/>
  <c r="N81" i="5"/>
  <c r="N82" i="5"/>
  <c r="J85" i="5"/>
  <c r="R86" i="5"/>
  <c r="R87" i="5"/>
  <c r="R88" i="5"/>
  <c r="G89" i="5"/>
  <c r="L89" i="5"/>
  <c r="A32" i="8"/>
  <c r="A38" i="8"/>
  <c r="A49" i="8"/>
  <c r="F85" i="5"/>
  <c r="F79" i="5"/>
  <c r="C83" i="5"/>
  <c r="H83" i="5"/>
  <c r="M83" i="5"/>
  <c r="J79" i="5"/>
  <c r="D83" i="5"/>
  <c r="I83" i="5"/>
  <c r="O83" i="5"/>
  <c r="N79" i="5"/>
  <c r="E83" i="5"/>
  <c r="K83" i="5"/>
  <c r="P83" i="5"/>
  <c r="F65" i="5"/>
  <c r="N85" i="5"/>
  <c r="R85" i="5"/>
  <c r="J73" i="5"/>
  <c r="N73" i="5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Q59" i="5"/>
  <c r="P59" i="5"/>
  <c r="O59" i="5"/>
  <c r="M59" i="5"/>
  <c r="L59" i="5"/>
  <c r="K59" i="5"/>
  <c r="I59" i="5"/>
  <c r="H59" i="5"/>
  <c r="G59" i="5"/>
  <c r="E59" i="5"/>
  <c r="D59" i="5"/>
  <c r="C59" i="5"/>
  <c r="Q53" i="5"/>
  <c r="P53" i="5"/>
  <c r="O53" i="5"/>
  <c r="M53" i="5"/>
  <c r="L53" i="5"/>
  <c r="K53" i="5"/>
  <c r="I53" i="5"/>
  <c r="H53" i="5"/>
  <c r="G53" i="5"/>
  <c r="E53" i="5"/>
  <c r="D53" i="5"/>
  <c r="C53" i="5"/>
  <c r="Q47" i="5"/>
  <c r="P47" i="5"/>
  <c r="O47" i="5"/>
  <c r="M47" i="5"/>
  <c r="L47" i="5"/>
  <c r="K47" i="5"/>
  <c r="I47" i="5"/>
  <c r="H47" i="5"/>
  <c r="G47" i="5"/>
  <c r="E47" i="5"/>
  <c r="D47" i="5"/>
  <c r="C47" i="5"/>
  <c r="Q41" i="5"/>
  <c r="P41" i="5"/>
  <c r="O41" i="5"/>
  <c r="M41" i="5"/>
  <c r="L41" i="5"/>
  <c r="K41" i="5"/>
  <c r="I41" i="5"/>
  <c r="H41" i="5"/>
  <c r="G41" i="5"/>
  <c r="E41" i="5"/>
  <c r="D41" i="5"/>
  <c r="C41" i="5"/>
  <c r="Q35" i="5"/>
  <c r="P35" i="5"/>
  <c r="O35" i="5"/>
  <c r="M35" i="5"/>
  <c r="L35" i="5"/>
  <c r="K35" i="5"/>
  <c r="I35" i="5"/>
  <c r="H35" i="5"/>
  <c r="G35" i="5"/>
  <c r="E35" i="5"/>
  <c r="D35" i="5"/>
  <c r="C35" i="5"/>
  <c r="Q29" i="5"/>
  <c r="P29" i="5"/>
  <c r="O29" i="5"/>
  <c r="M29" i="5"/>
  <c r="L29" i="5"/>
  <c r="K29" i="5"/>
  <c r="I29" i="5"/>
  <c r="H29" i="5"/>
  <c r="G29" i="5"/>
  <c r="E29" i="5"/>
  <c r="D29" i="5"/>
  <c r="C29" i="5"/>
  <c r="Q23" i="5"/>
  <c r="P23" i="5"/>
  <c r="O23" i="5"/>
  <c r="M23" i="5"/>
  <c r="L23" i="5"/>
  <c r="K23" i="5"/>
  <c r="I23" i="5"/>
  <c r="H23" i="5"/>
  <c r="G23" i="5"/>
  <c r="E23" i="5"/>
  <c r="D23" i="5"/>
  <c r="C23" i="5"/>
  <c r="Q17" i="5"/>
  <c r="P17" i="5"/>
  <c r="O17" i="5"/>
  <c r="M17" i="5"/>
  <c r="L17" i="5"/>
  <c r="K17" i="5"/>
  <c r="I17" i="5"/>
  <c r="H17" i="5"/>
  <c r="G17" i="5"/>
  <c r="E17" i="5"/>
  <c r="D17" i="5"/>
  <c r="C17" i="5"/>
  <c r="Q11" i="5"/>
  <c r="P11" i="5"/>
  <c r="O11" i="5"/>
  <c r="M11" i="5"/>
  <c r="L11" i="5"/>
  <c r="K11" i="5"/>
  <c r="I11" i="5"/>
  <c r="H11" i="5"/>
  <c r="G11" i="5"/>
  <c r="E11" i="5"/>
  <c r="D11" i="5"/>
  <c r="C11" i="5"/>
  <c r="R58" i="5"/>
  <c r="N58" i="5"/>
  <c r="J58" i="5"/>
  <c r="F58" i="5"/>
  <c r="R57" i="5"/>
  <c r="N57" i="5"/>
  <c r="J57" i="5"/>
  <c r="F57" i="5"/>
  <c r="R56" i="5"/>
  <c r="N56" i="5"/>
  <c r="J56" i="5"/>
  <c r="F56" i="5"/>
  <c r="R55" i="5"/>
  <c r="N55" i="5"/>
  <c r="J55" i="5"/>
  <c r="F55" i="5"/>
  <c r="R52" i="5"/>
  <c r="N52" i="5"/>
  <c r="J52" i="5"/>
  <c r="F52" i="5"/>
  <c r="R51" i="5"/>
  <c r="N51" i="5"/>
  <c r="J51" i="5"/>
  <c r="F51" i="5"/>
  <c r="R50" i="5"/>
  <c r="N50" i="5"/>
  <c r="J50" i="5"/>
  <c r="F50" i="5"/>
  <c r="R49" i="5"/>
  <c r="N49" i="5"/>
  <c r="J49" i="5"/>
  <c r="F49" i="5"/>
  <c r="R46" i="5"/>
  <c r="N46" i="5"/>
  <c r="J46" i="5"/>
  <c r="F46" i="5"/>
  <c r="R45" i="5"/>
  <c r="N45" i="5"/>
  <c r="J45" i="5"/>
  <c r="F45" i="5"/>
  <c r="R44" i="5"/>
  <c r="N44" i="5"/>
  <c r="J44" i="5"/>
  <c r="F44" i="5"/>
  <c r="R43" i="5"/>
  <c r="N43" i="5"/>
  <c r="J43" i="5"/>
  <c r="F43" i="5"/>
  <c r="N71" i="5" l="1"/>
  <c r="N77" i="5"/>
  <c r="J71" i="5"/>
  <c r="F95" i="5"/>
  <c r="R77" i="5"/>
  <c r="R95" i="5"/>
  <c r="J89" i="5"/>
  <c r="F77" i="5"/>
  <c r="N95" i="5"/>
  <c r="R71" i="5"/>
  <c r="N65" i="5"/>
  <c r="F89" i="5"/>
  <c r="N83" i="5"/>
  <c r="J83" i="5"/>
  <c r="F71" i="5"/>
  <c r="J65" i="5"/>
  <c r="R65" i="5"/>
  <c r="F83" i="5"/>
  <c r="J95" i="5"/>
  <c r="J77" i="5"/>
  <c r="R89" i="5"/>
  <c r="N89" i="5"/>
  <c r="R53" i="5"/>
  <c r="R59" i="5"/>
  <c r="N53" i="5"/>
  <c r="N59" i="5"/>
  <c r="J53" i="5"/>
  <c r="F59" i="5"/>
  <c r="J59" i="5"/>
  <c r="F53" i="5"/>
  <c r="R40" i="5"/>
  <c r="R39" i="5"/>
  <c r="R38" i="5"/>
  <c r="R37" i="5"/>
  <c r="R34" i="5"/>
  <c r="R33" i="5"/>
  <c r="R32" i="5"/>
  <c r="R31" i="5"/>
  <c r="R28" i="5"/>
  <c r="R27" i="5"/>
  <c r="R26" i="5"/>
  <c r="R25" i="5"/>
  <c r="R22" i="5"/>
  <c r="R21" i="5"/>
  <c r="R20" i="5"/>
  <c r="R19" i="5"/>
  <c r="R16" i="5"/>
  <c r="R15" i="5"/>
  <c r="R14" i="5"/>
  <c r="R13" i="5"/>
  <c r="R10" i="5"/>
  <c r="R9" i="5"/>
  <c r="R8" i="5"/>
  <c r="R7" i="5"/>
  <c r="N40" i="5"/>
  <c r="N39" i="5"/>
  <c r="N38" i="5"/>
  <c r="N37" i="5"/>
  <c r="N34" i="5"/>
  <c r="N33" i="5"/>
  <c r="N32" i="5"/>
  <c r="N31" i="5"/>
  <c r="N28" i="5"/>
  <c r="N27" i="5"/>
  <c r="N26" i="5"/>
  <c r="N25" i="5"/>
  <c r="N22" i="5"/>
  <c r="N21" i="5"/>
  <c r="N20" i="5"/>
  <c r="N19" i="5"/>
  <c r="N16" i="5"/>
  <c r="N15" i="5"/>
  <c r="N14" i="5"/>
  <c r="N13" i="5"/>
  <c r="N10" i="5"/>
  <c r="N9" i="5"/>
  <c r="N8" i="5"/>
  <c r="N7" i="5"/>
  <c r="J40" i="5"/>
  <c r="J39" i="5"/>
  <c r="J38" i="5"/>
  <c r="J37" i="5"/>
  <c r="J34" i="5"/>
  <c r="J33" i="5"/>
  <c r="J32" i="5"/>
  <c r="J31" i="5"/>
  <c r="J28" i="5"/>
  <c r="J27" i="5"/>
  <c r="J26" i="5"/>
  <c r="J25" i="5"/>
  <c r="J22" i="5"/>
  <c r="J21" i="5"/>
  <c r="J20" i="5"/>
  <c r="J19" i="5"/>
  <c r="J16" i="5"/>
  <c r="J15" i="5"/>
  <c r="J14" i="5"/>
  <c r="J13" i="5"/>
  <c r="J10" i="5"/>
  <c r="J9" i="5"/>
  <c r="J8" i="5"/>
  <c r="J7" i="5"/>
  <c r="F7" i="5"/>
  <c r="F8" i="5"/>
  <c r="F9" i="5"/>
  <c r="F10" i="5"/>
  <c r="F38" i="5"/>
  <c r="F39" i="5"/>
  <c r="F40" i="5"/>
  <c r="F37" i="5"/>
  <c r="F31" i="5"/>
  <c r="F32" i="5"/>
  <c r="F33" i="5"/>
  <c r="F34" i="5"/>
  <c r="F25" i="5"/>
  <c r="F26" i="5"/>
  <c r="F27" i="5"/>
  <c r="F28" i="5"/>
  <c r="F19" i="5"/>
  <c r="F20" i="5"/>
  <c r="F21" i="5"/>
  <c r="F22" i="5"/>
  <c r="F14" i="5"/>
  <c r="F15" i="5"/>
  <c r="F16" i="5"/>
  <c r="F13" i="5"/>
  <c r="A2" i="8"/>
  <c r="P55" i="5" s="1"/>
  <c r="G39" i="5" l="1"/>
  <c r="G13" i="5"/>
  <c r="O27" i="5"/>
  <c r="L49" i="5"/>
  <c r="I16" i="5"/>
  <c r="C37" i="5"/>
  <c r="M51" i="5"/>
  <c r="E33" i="5"/>
  <c r="P49" i="5"/>
  <c r="G51" i="5"/>
  <c r="Q19" i="5"/>
  <c r="I56" i="5"/>
  <c r="K13" i="5"/>
  <c r="Q44" i="5"/>
  <c r="G28" i="5"/>
  <c r="D15" i="5"/>
  <c r="M21" i="5"/>
  <c r="C31" i="5"/>
  <c r="H38" i="5"/>
  <c r="M45" i="5"/>
  <c r="C55" i="5"/>
  <c r="P19" i="5"/>
  <c r="E27" i="5"/>
  <c r="K34" i="5"/>
  <c r="P43" i="5"/>
  <c r="E51" i="5"/>
  <c r="K58" i="5"/>
  <c r="Q55" i="5"/>
  <c r="L22" i="5"/>
  <c r="P14" i="5"/>
  <c r="Q32" i="5"/>
  <c r="H20" i="5"/>
  <c r="H44" i="5"/>
  <c r="O58" i="5"/>
  <c r="P25" i="5"/>
  <c r="E57" i="5"/>
  <c r="L34" i="5"/>
  <c r="O39" i="5"/>
  <c r="L46" i="5"/>
  <c r="Q31" i="5"/>
  <c r="O51" i="5"/>
  <c r="D37" i="5"/>
  <c r="Q56" i="5"/>
  <c r="G40" i="5"/>
  <c r="L25" i="5"/>
  <c r="C25" i="5"/>
  <c r="C49" i="5"/>
  <c r="E21" i="5"/>
  <c r="K52" i="5"/>
  <c r="I44" i="5"/>
  <c r="M27" i="5"/>
  <c r="K40" i="5"/>
  <c r="D25" i="5"/>
  <c r="Q15" i="5"/>
  <c r="I20" i="5"/>
  <c r="O13" i="5"/>
  <c r="H32" i="5"/>
  <c r="M39" i="5"/>
  <c r="H56" i="5"/>
  <c r="K28" i="5"/>
  <c r="P37" i="5"/>
  <c r="E45" i="5"/>
  <c r="L58" i="5"/>
  <c r="Q43" i="5"/>
  <c r="G27" i="5"/>
  <c r="L14" i="5"/>
  <c r="D49" i="5"/>
  <c r="I32" i="5"/>
  <c r="E16" i="5"/>
  <c r="G52" i="5"/>
  <c r="L37" i="5"/>
  <c r="Q20" i="5"/>
  <c r="C19" i="5"/>
  <c r="H26" i="5"/>
  <c r="M33" i="5"/>
  <c r="C43" i="5"/>
  <c r="H50" i="5"/>
  <c r="M57" i="5"/>
  <c r="K22" i="5"/>
  <c r="P31" i="5"/>
  <c r="E39" i="5"/>
  <c r="K46" i="5"/>
  <c r="Q94" i="5"/>
  <c r="M94" i="5"/>
  <c r="I94" i="5"/>
  <c r="E94" i="5"/>
  <c r="Q93" i="5"/>
  <c r="M93" i="5"/>
  <c r="I93" i="5"/>
  <c r="E93" i="5"/>
  <c r="P92" i="5"/>
  <c r="K92" i="5"/>
  <c r="O91" i="5"/>
  <c r="G91" i="5"/>
  <c r="Q88" i="5"/>
  <c r="L88" i="5"/>
  <c r="G88" i="5"/>
  <c r="Q87" i="5"/>
  <c r="L87" i="5"/>
  <c r="G87" i="5"/>
  <c r="Q86" i="5"/>
  <c r="L86" i="5"/>
  <c r="G86" i="5"/>
  <c r="P85" i="5"/>
  <c r="P76" i="5"/>
  <c r="K76" i="5"/>
  <c r="E76" i="5"/>
  <c r="P75" i="5"/>
  <c r="K75" i="5"/>
  <c r="E75" i="5"/>
  <c r="P74" i="5"/>
  <c r="K74" i="5"/>
  <c r="E74" i="5"/>
  <c r="H73" i="5"/>
  <c r="P70" i="5"/>
  <c r="L70" i="5"/>
  <c r="H70" i="5"/>
  <c r="D70" i="5"/>
  <c r="P69" i="5"/>
  <c r="L69" i="5"/>
  <c r="H69" i="5"/>
  <c r="D69" i="5"/>
  <c r="O68" i="5"/>
  <c r="D68" i="5"/>
  <c r="P64" i="5"/>
  <c r="L64" i="5"/>
  <c r="H64" i="5"/>
  <c r="D64" i="5"/>
  <c r="P63" i="5"/>
  <c r="L63" i="5"/>
  <c r="H63" i="5"/>
  <c r="D63" i="5"/>
  <c r="P62" i="5"/>
  <c r="L62" i="5"/>
  <c r="H62" i="5"/>
  <c r="D62" i="5"/>
  <c r="G63" i="5"/>
  <c r="O62" i="5"/>
  <c r="G62" i="5"/>
  <c r="L61" i="5"/>
  <c r="Q74" i="5"/>
  <c r="Q70" i="5"/>
  <c r="I70" i="5"/>
  <c r="M69" i="5"/>
  <c r="P68" i="5"/>
  <c r="G67" i="5"/>
  <c r="I64" i="5"/>
  <c r="Q63" i="5"/>
  <c r="E63" i="5"/>
  <c r="M62" i="5"/>
  <c r="P61" i="5"/>
  <c r="P94" i="5"/>
  <c r="L94" i="5"/>
  <c r="H94" i="5"/>
  <c r="D94" i="5"/>
  <c r="P93" i="5"/>
  <c r="L93" i="5"/>
  <c r="H93" i="5"/>
  <c r="D93" i="5"/>
  <c r="O92" i="5"/>
  <c r="D92" i="5"/>
  <c r="P88" i="5"/>
  <c r="K88" i="5"/>
  <c r="E88" i="5"/>
  <c r="P87" i="5"/>
  <c r="K87" i="5"/>
  <c r="E87" i="5"/>
  <c r="P86" i="5"/>
  <c r="K86" i="5"/>
  <c r="E86" i="5"/>
  <c r="L85" i="5"/>
  <c r="O76" i="5"/>
  <c r="I76" i="5"/>
  <c r="D76" i="5"/>
  <c r="O75" i="5"/>
  <c r="I75" i="5"/>
  <c r="D75" i="5"/>
  <c r="O74" i="5"/>
  <c r="I74" i="5"/>
  <c r="D74" i="5"/>
  <c r="C73" i="5"/>
  <c r="O70" i="5"/>
  <c r="K70" i="5"/>
  <c r="G70" i="5"/>
  <c r="C70" i="5"/>
  <c r="O69" i="5"/>
  <c r="K69" i="5"/>
  <c r="G69" i="5"/>
  <c r="C69" i="5"/>
  <c r="H68" i="5"/>
  <c r="C68" i="5"/>
  <c r="K67" i="5"/>
  <c r="C67" i="5"/>
  <c r="O64" i="5"/>
  <c r="K64" i="5"/>
  <c r="G64" i="5"/>
  <c r="C64" i="5"/>
  <c r="O63" i="5"/>
  <c r="K63" i="5"/>
  <c r="C63" i="5"/>
  <c r="K62" i="5"/>
  <c r="C62" i="5"/>
  <c r="D61" i="5"/>
  <c r="M73" i="5"/>
  <c r="E70" i="5"/>
  <c r="I69" i="5"/>
  <c r="K68" i="5"/>
  <c r="Q64" i="5"/>
  <c r="E64" i="5"/>
  <c r="I63" i="5"/>
  <c r="I62" i="5"/>
  <c r="H61" i="5"/>
  <c r="O94" i="5"/>
  <c r="K94" i="5"/>
  <c r="G94" i="5"/>
  <c r="C94" i="5"/>
  <c r="O93" i="5"/>
  <c r="K93" i="5"/>
  <c r="G93" i="5"/>
  <c r="C93" i="5"/>
  <c r="H92" i="5"/>
  <c r="C92" i="5"/>
  <c r="K91" i="5"/>
  <c r="C91" i="5"/>
  <c r="O88" i="5"/>
  <c r="I88" i="5"/>
  <c r="D88" i="5"/>
  <c r="O87" i="5"/>
  <c r="I87" i="5"/>
  <c r="D87" i="5"/>
  <c r="O86" i="5"/>
  <c r="I86" i="5"/>
  <c r="D86" i="5"/>
  <c r="G85" i="5"/>
  <c r="M76" i="5"/>
  <c r="H76" i="5"/>
  <c r="C76" i="5"/>
  <c r="M75" i="5"/>
  <c r="H75" i="5"/>
  <c r="C75" i="5"/>
  <c r="M74" i="5"/>
  <c r="H74" i="5"/>
  <c r="C74" i="5"/>
  <c r="L68" i="5"/>
  <c r="G68" i="5"/>
  <c r="L92" i="5"/>
  <c r="G92" i="5"/>
  <c r="M88" i="5"/>
  <c r="H88" i="5"/>
  <c r="C88" i="5"/>
  <c r="M87" i="5"/>
  <c r="H87" i="5"/>
  <c r="C87" i="5"/>
  <c r="M86" i="5"/>
  <c r="H86" i="5"/>
  <c r="C86" i="5"/>
  <c r="Q76" i="5"/>
  <c r="L76" i="5"/>
  <c r="G76" i="5"/>
  <c r="Q75" i="5"/>
  <c r="L75" i="5"/>
  <c r="G75" i="5"/>
  <c r="L74" i="5"/>
  <c r="G74" i="5"/>
  <c r="M70" i="5"/>
  <c r="Q69" i="5"/>
  <c r="E69" i="5"/>
  <c r="O67" i="5"/>
  <c r="M64" i="5"/>
  <c r="M63" i="5"/>
  <c r="Q62" i="5"/>
  <c r="E62" i="5"/>
  <c r="Q67" i="5"/>
  <c r="K80" i="5"/>
  <c r="K81" i="5"/>
  <c r="K82" i="5"/>
  <c r="L80" i="5"/>
  <c r="L81" i="5"/>
  <c r="L82" i="5"/>
  <c r="M80" i="5"/>
  <c r="M81" i="5"/>
  <c r="M82" i="5"/>
  <c r="Q79" i="5"/>
  <c r="P91" i="5"/>
  <c r="E92" i="5"/>
  <c r="H85" i="5"/>
  <c r="D85" i="5"/>
  <c r="K85" i="5"/>
  <c r="K79" i="5"/>
  <c r="L79" i="5"/>
  <c r="M79" i="5"/>
  <c r="D67" i="5"/>
  <c r="E67" i="5"/>
  <c r="I68" i="5"/>
  <c r="M61" i="5"/>
  <c r="G61" i="5"/>
  <c r="Q58" i="5"/>
  <c r="D56" i="5"/>
  <c r="I51" i="5"/>
  <c r="O46" i="5"/>
  <c r="D44" i="5"/>
  <c r="I39" i="5"/>
  <c r="O34" i="5"/>
  <c r="D32" i="5"/>
  <c r="I27" i="5"/>
  <c r="O22" i="5"/>
  <c r="D20" i="5"/>
  <c r="C16" i="5"/>
  <c r="M14" i="5"/>
  <c r="H13" i="5"/>
  <c r="O10" i="5"/>
  <c r="I10" i="5"/>
  <c r="D10" i="5"/>
  <c r="O9" i="5"/>
  <c r="I9" i="5"/>
  <c r="D9" i="5"/>
  <c r="O8" i="5"/>
  <c r="I8" i="5"/>
  <c r="D8" i="5"/>
  <c r="O7" i="5"/>
  <c r="I7" i="5"/>
  <c r="D7" i="5"/>
  <c r="G81" i="5"/>
  <c r="I80" i="5"/>
  <c r="M91" i="5"/>
  <c r="E85" i="5"/>
  <c r="P73" i="5"/>
  <c r="E68" i="5"/>
  <c r="C61" i="5"/>
  <c r="O56" i="5"/>
  <c r="I49" i="5"/>
  <c r="O44" i="5"/>
  <c r="I37" i="5"/>
  <c r="I25" i="5"/>
  <c r="C15" i="5"/>
  <c r="K10" i="5"/>
  <c r="K9" i="5"/>
  <c r="K8" i="5"/>
  <c r="K7" i="5"/>
  <c r="Q91" i="5"/>
  <c r="O80" i="5"/>
  <c r="O81" i="5"/>
  <c r="O82" i="5"/>
  <c r="P80" i="5"/>
  <c r="P81" i="5"/>
  <c r="P82" i="5"/>
  <c r="Q80" i="5"/>
  <c r="Q81" i="5"/>
  <c r="Q82" i="5"/>
  <c r="D91" i="5"/>
  <c r="E91" i="5"/>
  <c r="I92" i="5"/>
  <c r="M85" i="5"/>
  <c r="I85" i="5"/>
  <c r="O85" i="5"/>
  <c r="O79" i="5"/>
  <c r="P79" i="5"/>
  <c r="D73" i="5"/>
  <c r="E73" i="5"/>
  <c r="G73" i="5"/>
  <c r="H67" i="5"/>
  <c r="I67" i="5"/>
  <c r="M68" i="5"/>
  <c r="Q61" i="5"/>
  <c r="K61" i="5"/>
  <c r="D58" i="5"/>
  <c r="I55" i="5"/>
  <c r="O50" i="5"/>
  <c r="D46" i="5"/>
  <c r="I43" i="5"/>
  <c r="O38" i="5"/>
  <c r="D34" i="5"/>
  <c r="I31" i="5"/>
  <c r="O26" i="5"/>
  <c r="D22" i="5"/>
  <c r="I19" i="5"/>
  <c r="M15" i="5"/>
  <c r="H14" i="5"/>
  <c r="C13" i="5"/>
  <c r="M10" i="5"/>
  <c r="H10" i="5"/>
  <c r="C10" i="5"/>
  <c r="M9" i="5"/>
  <c r="H9" i="5"/>
  <c r="C9" i="5"/>
  <c r="M8" i="5"/>
  <c r="H8" i="5"/>
  <c r="C8" i="5"/>
  <c r="M7" i="5"/>
  <c r="H7" i="5"/>
  <c r="C7" i="5"/>
  <c r="G80" i="5"/>
  <c r="H80" i="5"/>
  <c r="H82" i="5"/>
  <c r="I81" i="5"/>
  <c r="C85" i="5"/>
  <c r="G79" i="5"/>
  <c r="I79" i="5"/>
  <c r="Q73" i="5"/>
  <c r="O32" i="5"/>
  <c r="O20" i="5"/>
  <c r="M13" i="5"/>
  <c r="E10" i="5"/>
  <c r="E9" i="5"/>
  <c r="E8" i="5"/>
  <c r="E7" i="5"/>
  <c r="Q68" i="5"/>
  <c r="C80" i="5"/>
  <c r="C81" i="5"/>
  <c r="C82" i="5"/>
  <c r="D80" i="5"/>
  <c r="D81" i="5"/>
  <c r="D82" i="5"/>
  <c r="E80" i="5"/>
  <c r="E81" i="5"/>
  <c r="E82" i="5"/>
  <c r="O61" i="5"/>
  <c r="H91" i="5"/>
  <c r="I91" i="5"/>
  <c r="M92" i="5"/>
  <c r="Q85" i="5"/>
  <c r="C79" i="5"/>
  <c r="D79" i="5"/>
  <c r="E79" i="5"/>
  <c r="I73" i="5"/>
  <c r="K73" i="5"/>
  <c r="L73" i="5"/>
  <c r="L67" i="5"/>
  <c r="M67" i="5"/>
  <c r="E61" i="5"/>
  <c r="I57" i="5"/>
  <c r="O52" i="5"/>
  <c r="D50" i="5"/>
  <c r="I45" i="5"/>
  <c r="O40" i="5"/>
  <c r="D38" i="5"/>
  <c r="I33" i="5"/>
  <c r="O28" i="5"/>
  <c r="D26" i="5"/>
  <c r="I21" i="5"/>
  <c r="O16" i="5"/>
  <c r="H15" i="5"/>
  <c r="C14" i="5"/>
  <c r="Q10" i="5"/>
  <c r="L10" i="5"/>
  <c r="G10" i="5"/>
  <c r="Q9" i="5"/>
  <c r="L9" i="5"/>
  <c r="G9" i="5"/>
  <c r="Q8" i="5"/>
  <c r="L8" i="5"/>
  <c r="G8" i="5"/>
  <c r="Q7" i="5"/>
  <c r="L7" i="5"/>
  <c r="G7" i="5"/>
  <c r="Q92" i="5"/>
  <c r="G82" i="5"/>
  <c r="H81" i="5"/>
  <c r="I82" i="5"/>
  <c r="L91" i="5"/>
  <c r="H79" i="5"/>
  <c r="O73" i="5"/>
  <c r="P67" i="5"/>
  <c r="I61" i="5"/>
  <c r="D52" i="5"/>
  <c r="D40" i="5"/>
  <c r="D28" i="5"/>
  <c r="H16" i="5"/>
  <c r="P10" i="5"/>
  <c r="P9" i="5"/>
  <c r="P8" i="5"/>
  <c r="P7" i="5"/>
  <c r="Q57" i="5"/>
  <c r="G55" i="5"/>
  <c r="L50" i="5"/>
  <c r="Q45" i="5"/>
  <c r="G43" i="5"/>
  <c r="L38" i="5"/>
  <c r="Q33" i="5"/>
  <c r="G31" i="5"/>
  <c r="L26" i="5"/>
  <c r="Q21" i="5"/>
  <c r="G19" i="5"/>
  <c r="L15" i="5"/>
  <c r="G14" i="5"/>
  <c r="I58" i="5"/>
  <c r="O55" i="5"/>
  <c r="D51" i="5"/>
  <c r="I46" i="5"/>
  <c r="O43" i="5"/>
  <c r="D39" i="5"/>
  <c r="I34" i="5"/>
  <c r="O31" i="5"/>
  <c r="D27" i="5"/>
  <c r="I22" i="5"/>
  <c r="O19" i="5"/>
  <c r="P15" i="5"/>
  <c r="K14" i="5"/>
  <c r="E13" i="5"/>
  <c r="G56" i="5"/>
  <c r="L51" i="5"/>
  <c r="Q46" i="5"/>
  <c r="G44" i="5"/>
  <c r="L39" i="5"/>
  <c r="Q34" i="5"/>
  <c r="G32" i="5"/>
  <c r="L27" i="5"/>
  <c r="Q22" i="5"/>
  <c r="G20" i="5"/>
  <c r="D16" i="5"/>
  <c r="O14" i="5"/>
  <c r="I13" i="5"/>
  <c r="H19" i="5"/>
  <c r="M20" i="5"/>
  <c r="C22" i="5"/>
  <c r="H25" i="5"/>
  <c r="M26" i="5"/>
  <c r="C28" i="5"/>
  <c r="H31" i="5"/>
  <c r="M32" i="5"/>
  <c r="C34" i="5"/>
  <c r="H37" i="5"/>
  <c r="M38" i="5"/>
  <c r="C40" i="5"/>
  <c r="H43" i="5"/>
  <c r="M44" i="5"/>
  <c r="C46" i="5"/>
  <c r="H49" i="5"/>
  <c r="M50" i="5"/>
  <c r="C52" i="5"/>
  <c r="H55" i="5"/>
  <c r="M56" i="5"/>
  <c r="C58" i="5"/>
  <c r="P16" i="5"/>
  <c r="E20" i="5"/>
  <c r="K21" i="5"/>
  <c r="P22" i="5"/>
  <c r="E26" i="5"/>
  <c r="K27" i="5"/>
  <c r="P28" i="5"/>
  <c r="E32" i="5"/>
  <c r="K33" i="5"/>
  <c r="P34" i="5"/>
  <c r="E38" i="5"/>
  <c r="K39" i="5"/>
  <c r="P40" i="5"/>
  <c r="E44" i="5"/>
  <c r="K45" i="5"/>
  <c r="P46" i="5"/>
  <c r="E50" i="5"/>
  <c r="K51" i="5"/>
  <c r="P52" i="5"/>
  <c r="E56" i="5"/>
  <c r="K57" i="5"/>
  <c r="P58" i="5"/>
  <c r="G57" i="5"/>
  <c r="L52" i="5"/>
  <c r="Q49" i="5"/>
  <c r="G45" i="5"/>
  <c r="L40" i="5"/>
  <c r="Q37" i="5"/>
  <c r="G33" i="5"/>
  <c r="L28" i="5"/>
  <c r="Q25" i="5"/>
  <c r="G21" i="5"/>
  <c r="L16" i="5"/>
  <c r="G15" i="5"/>
  <c r="Q13" i="5"/>
  <c r="O57" i="5"/>
  <c r="D55" i="5"/>
  <c r="I50" i="5"/>
  <c r="O45" i="5"/>
  <c r="D43" i="5"/>
  <c r="I38" i="5"/>
  <c r="O33" i="5"/>
  <c r="D31" i="5"/>
  <c r="I26" i="5"/>
  <c r="O21" i="5"/>
  <c r="D19" i="5"/>
  <c r="K15" i="5"/>
  <c r="E14" i="5"/>
  <c r="G58" i="5"/>
  <c r="L55" i="5"/>
  <c r="Q50" i="5"/>
  <c r="G46" i="5"/>
  <c r="L43" i="5"/>
  <c r="Q38" i="5"/>
  <c r="G34" i="5"/>
  <c r="L31" i="5"/>
  <c r="Q26" i="5"/>
  <c r="G22" i="5"/>
  <c r="L19" i="5"/>
  <c r="O15" i="5"/>
  <c r="I14" i="5"/>
  <c r="D13" i="5"/>
  <c r="M19" i="5"/>
  <c r="C21" i="5"/>
  <c r="H22" i="5"/>
  <c r="M25" i="5"/>
  <c r="C27" i="5"/>
  <c r="H28" i="5"/>
  <c r="M31" i="5"/>
  <c r="C33" i="5"/>
  <c r="H34" i="5"/>
  <c r="M37" i="5"/>
  <c r="C39" i="5"/>
  <c r="H40" i="5"/>
  <c r="M43" i="5"/>
  <c r="C45" i="5"/>
  <c r="H46" i="5"/>
  <c r="M49" i="5"/>
  <c r="C51" i="5"/>
  <c r="H52" i="5"/>
  <c r="M55" i="5"/>
  <c r="C57" i="5"/>
  <c r="H58" i="5"/>
  <c r="E19" i="5"/>
  <c r="K20" i="5"/>
  <c r="P21" i="5"/>
  <c r="E25" i="5"/>
  <c r="K26" i="5"/>
  <c r="P27" i="5"/>
  <c r="E31" i="5"/>
  <c r="K32" i="5"/>
  <c r="P33" i="5"/>
  <c r="E37" i="5"/>
  <c r="K38" i="5"/>
  <c r="P39" i="5"/>
  <c r="E43" i="5"/>
  <c r="K44" i="5"/>
  <c r="P45" i="5"/>
  <c r="E49" i="5"/>
  <c r="K50" i="5"/>
  <c r="P51" i="5"/>
  <c r="E55" i="5"/>
  <c r="K56" i="5"/>
  <c r="P57" i="5"/>
  <c r="L56" i="5"/>
  <c r="Q51" i="5"/>
  <c r="G49" i="5"/>
  <c r="L44" i="5"/>
  <c r="Q39" i="5"/>
  <c r="G37" i="5"/>
  <c r="L32" i="5"/>
  <c r="Q27" i="5"/>
  <c r="G25" i="5"/>
  <c r="L20" i="5"/>
  <c r="G16" i="5"/>
  <c r="Q14" i="5"/>
  <c r="L13" i="5"/>
  <c r="D57" i="5"/>
  <c r="I52" i="5"/>
  <c r="O49" i="5"/>
  <c r="D45" i="5"/>
  <c r="I40" i="5"/>
  <c r="O37" i="5"/>
  <c r="D33" i="5"/>
  <c r="I28" i="5"/>
  <c r="O25" i="5"/>
  <c r="D21" i="5"/>
  <c r="K16" i="5"/>
  <c r="E15" i="5"/>
  <c r="P13" i="5"/>
  <c r="L57" i="5"/>
  <c r="Q52" i="5"/>
  <c r="G50" i="5"/>
  <c r="L45" i="5"/>
  <c r="Q40" i="5"/>
  <c r="G38" i="5"/>
  <c r="L33" i="5"/>
  <c r="Q28" i="5"/>
  <c r="G26" i="5"/>
  <c r="L21" i="5"/>
  <c r="Q16" i="5"/>
  <c r="I15" i="5"/>
  <c r="D14" i="5"/>
  <c r="M16" i="5"/>
  <c r="C20" i="5"/>
  <c r="H21" i="5"/>
  <c r="M22" i="5"/>
  <c r="C26" i="5"/>
  <c r="H27" i="5"/>
  <c r="M28" i="5"/>
  <c r="C32" i="5"/>
  <c r="H33" i="5"/>
  <c r="M34" i="5"/>
  <c r="C38" i="5"/>
  <c r="H39" i="5"/>
  <c r="M40" i="5"/>
  <c r="C44" i="5"/>
  <c r="H45" i="5"/>
  <c r="M46" i="5"/>
  <c r="C50" i="5"/>
  <c r="H51" i="5"/>
  <c r="M52" i="5"/>
  <c r="C56" i="5"/>
  <c r="H57" i="5"/>
  <c r="M58" i="5"/>
  <c r="K19" i="5"/>
  <c r="P20" i="5"/>
  <c r="E22" i="5"/>
  <c r="K25" i="5"/>
  <c r="P26" i="5"/>
  <c r="E28" i="5"/>
  <c r="K31" i="5"/>
  <c r="P32" i="5"/>
  <c r="E34" i="5"/>
  <c r="K37" i="5"/>
  <c r="P38" i="5"/>
  <c r="E40" i="5"/>
  <c r="K43" i="5"/>
  <c r="P44" i="5"/>
  <c r="E46" i="5"/>
  <c r="K49" i="5"/>
  <c r="P50" i="5"/>
  <c r="E52" i="5"/>
  <c r="K55" i="5"/>
  <c r="P56" i="5"/>
  <c r="E58" i="5"/>
  <c r="R47" i="5"/>
  <c r="R11" i="5"/>
  <c r="R23" i="5"/>
  <c r="R35" i="5"/>
  <c r="R41" i="5"/>
  <c r="N17" i="5"/>
  <c r="N23" i="5"/>
  <c r="N29" i="5"/>
  <c r="N41" i="5"/>
  <c r="N47" i="5"/>
  <c r="R17" i="5"/>
  <c r="R29" i="5"/>
  <c r="N35" i="5"/>
  <c r="J17" i="5"/>
  <c r="J29" i="5"/>
  <c r="J41" i="5"/>
  <c r="N11" i="5"/>
  <c r="J11" i="5"/>
  <c r="J23" i="5"/>
  <c r="J35" i="5"/>
  <c r="J47" i="5"/>
  <c r="F17" i="5"/>
  <c r="F23" i="5"/>
  <c r="F41" i="5"/>
  <c r="F47" i="5"/>
  <c r="F29" i="5"/>
  <c r="F11" i="5"/>
  <c r="F35" i="5"/>
</calcChain>
</file>

<file path=xl/sharedStrings.xml><?xml version="1.0" encoding="utf-8"?>
<sst xmlns="http://schemas.openxmlformats.org/spreadsheetml/2006/main" count="844" uniqueCount="91">
  <si>
    <t>S.No.</t>
  </si>
  <si>
    <t>Employee Name</t>
  </si>
  <si>
    <t>Vacation Type</t>
  </si>
  <si>
    <t>Date</t>
  </si>
  <si>
    <t>Quarter</t>
  </si>
  <si>
    <t>Month</t>
  </si>
  <si>
    <t>Year</t>
  </si>
  <si>
    <t>Total Days</t>
  </si>
  <si>
    <t>Holiday Name</t>
  </si>
  <si>
    <t>Submission Date</t>
  </si>
  <si>
    <t>Remarks</t>
  </si>
  <si>
    <t>Q2</t>
  </si>
  <si>
    <t>Leave Type</t>
  </si>
  <si>
    <t>AL</t>
  </si>
  <si>
    <t>HL</t>
  </si>
  <si>
    <t>SL</t>
  </si>
  <si>
    <t>AL = Annual Leave</t>
  </si>
  <si>
    <t>HL = Half Day Leave</t>
  </si>
  <si>
    <t>SL = Sick Leave</t>
  </si>
  <si>
    <t>BT = Business Trip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</si>
  <si>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</si>
  <si>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</si>
  <si>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</si>
  <si>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</si>
  <si>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</si>
  <si>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</si>
  <si>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</si>
  <si>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</si>
  <si>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</si>
  <si>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</si>
  <si>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</si>
  <si>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</si>
  <si>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</si>
  <si>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Q3</t>
  </si>
  <si>
    <t>Q4</t>
  </si>
  <si>
    <t># Leaves</t>
  </si>
  <si>
    <t>* Don't change headers</t>
  </si>
  <si>
    <t>Key</t>
  </si>
  <si>
    <t xml:space="preserve"> </t>
  </si>
  <si>
    <t>Employee1</t>
  </si>
  <si>
    <t>Employee2</t>
  </si>
  <si>
    <t>Employee3</t>
  </si>
  <si>
    <t>Employee4</t>
  </si>
  <si>
    <t>Employee5</t>
  </si>
  <si>
    <t>Employee6</t>
  </si>
  <si>
    <t>Employee7</t>
  </si>
  <si>
    <t>Employee8</t>
  </si>
  <si>
    <t>Employee9</t>
  </si>
  <si>
    <t>Employee10</t>
  </si>
  <si>
    <t>Employee11</t>
  </si>
  <si>
    <t>Employee12</t>
  </si>
  <si>
    <t>Employee13</t>
  </si>
  <si>
    <t>Employee14</t>
  </si>
  <si>
    <t>Employee15</t>
  </si>
  <si>
    <t>Leave</t>
  </si>
  <si>
    <t>Code</t>
  </si>
  <si>
    <t>Annual Leave</t>
  </si>
  <si>
    <t>Half Day Leave</t>
  </si>
  <si>
    <t>Sick Leave</t>
  </si>
  <si>
    <t>Weekly Off</t>
  </si>
  <si>
    <t>Saturday</t>
  </si>
  <si>
    <t>Sunday</t>
  </si>
  <si>
    <t>Default Value</t>
  </si>
  <si>
    <t>Select Employee Name</t>
  </si>
  <si>
    <t>Select Leave Type</t>
  </si>
  <si>
    <t>Replace</t>
  </si>
  <si>
    <t>Casual Leave</t>
  </si>
  <si>
    <t>CL</t>
  </si>
  <si>
    <t>New Year</t>
  </si>
  <si>
    <t>Republic Day</t>
  </si>
  <si>
    <t>Holi</t>
  </si>
  <si>
    <t>Bank Holiday</t>
  </si>
  <si>
    <t>Ram Navami</t>
  </si>
  <si>
    <t>Mahavir Jayanti</t>
  </si>
  <si>
    <t>Good Friday</t>
  </si>
  <si>
    <t>May Day</t>
  </si>
  <si>
    <t>Buddha Purnima</t>
  </si>
  <si>
    <t>Id-ul-Fitr</t>
  </si>
  <si>
    <t>Id-ul-Zuha (Bakrid)</t>
  </si>
  <si>
    <t>Independence Day</t>
  </si>
  <si>
    <t>Janmashtami</t>
  </si>
  <si>
    <t>Muharram</t>
  </si>
  <si>
    <t>Mahatma Gandhi Jayanti</t>
  </si>
  <si>
    <t>Dussehra</t>
  </si>
  <si>
    <t>Maharishi Valmiki Birthday</t>
  </si>
  <si>
    <t>Diwali</t>
  </si>
  <si>
    <t>Id-e-Milad</t>
  </si>
  <si>
    <t>Guru Nanak Birthday</t>
  </si>
  <si>
    <t>Christmas Festival</t>
  </si>
  <si>
    <t>www.thedatalabs.org</t>
  </si>
  <si>
    <t>www.youtube.com/thedatalabs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</si>
</sst>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\,\ yyyy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thick">
        <color theme="8" tint="0.39988402966399123"/>
      </top>
      <bottom style="thick">
        <color theme="8" tint="0.39988402966399123"/>
      </bottom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85351115451523"/>
      </left>
      <right style="double">
        <color theme="8" tint="0.39985351115451523"/>
      </right>
      <top style="thick">
        <color theme="8" tint="0.39988402966399123"/>
      </top>
      <bottom style="thick">
        <color theme="8" tint="0.39988402966399123"/>
      </bottom>
      <diagonal/>
    </border>
    <border>
      <left style="double">
        <color theme="8" tint="0.39985351115451523"/>
      </left>
      <right style="double">
        <color theme="8" tint="0.39985351115451523"/>
      </right>
      <top/>
      <bottom style="thin">
        <color theme="8" tint="0.39994506668294322"/>
      </bottom>
      <diagonal/>
    </border>
    <border>
      <left style="double">
        <color theme="8" tint="0.39985351115451523"/>
      </left>
      <right style="double">
        <color theme="8" tint="0.39985351115451523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85351115451523"/>
      </left>
      <right style="double">
        <color theme="8" tint="0.39985351115451523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1454817346722"/>
      </bottom>
      <diagonal/>
    </border>
    <border>
      <left style="double">
        <color theme="8" tint="0.39985351115451523"/>
      </left>
      <right style="double">
        <color theme="8" tint="0.39985351115451523"/>
      </right>
      <top style="thin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1454817346722"/>
      </bottom>
      <diagonal/>
    </border>
    <border>
      <left style="thick">
        <color theme="8" tint="0.39985351115451523"/>
      </left>
      <right/>
      <top style="thick">
        <color theme="8" tint="0.39988402966399123"/>
      </top>
      <bottom style="thick">
        <color theme="8" tint="0.39988402966399123"/>
      </bottom>
      <diagonal/>
    </border>
    <border>
      <left style="thick">
        <color theme="8" tint="0.39985351115451523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ck">
        <color theme="8" tint="0.39985351115451523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39985351115451523"/>
      </left>
      <right/>
      <top/>
      <bottom/>
      <diagonal/>
    </border>
    <border>
      <left style="thick">
        <color theme="8" tint="0.39985351115451523"/>
      </left>
      <right/>
      <top/>
      <bottom style="thick">
        <color theme="8" tint="0.39985351115451523"/>
      </bottom>
      <diagonal/>
    </border>
    <border>
      <left/>
      <right/>
      <top/>
      <bottom style="thick">
        <color theme="8" tint="0.39985351115451523"/>
      </bottom>
      <diagonal/>
    </border>
    <border>
      <left style="double">
        <color theme="8" tint="0.39985351115451523"/>
      </left>
      <right style="double">
        <color theme="8" tint="0.39985351115451523"/>
      </right>
      <top/>
      <bottom style="thick">
        <color theme="8" tint="0.399853511154515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3" fillId="4" borderId="3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Font="1" applyFill="1" applyBorder="1"/>
    <xf numFmtId="14" fontId="0" fillId="0" borderId="7" xfId="0" applyNumberFormat="1" applyFont="1" applyFill="1" applyBorder="1"/>
    <xf numFmtId="0" fontId="0" fillId="0" borderId="8" xfId="0" applyFont="1" applyFill="1" applyBorder="1"/>
    <xf numFmtId="0" fontId="7" fillId="7" borderId="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7" fillId="7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8" borderId="0" xfId="0" applyFont="1" applyFill="1"/>
    <xf numFmtId="0" fontId="0" fillId="8" borderId="0" xfId="0" applyFill="1"/>
    <xf numFmtId="0" fontId="0" fillId="0" borderId="10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7" fillId="7" borderId="13" xfId="0" applyFont="1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7" fillId="7" borderId="18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7" fillId="7" borderId="20" xfId="0" applyFont="1" applyFill="1" applyBorder="1" applyAlignment="1" applyProtection="1">
      <alignment horizontal="center"/>
      <protection hidden="1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7" fillId="7" borderId="21" xfId="0" applyFont="1" applyFill="1" applyBorder="1" applyAlignment="1" applyProtection="1">
      <alignment horizontal="center" vertical="center"/>
      <protection hidden="1"/>
    </xf>
    <xf numFmtId="0" fontId="7" fillId="7" borderId="22" xfId="0" applyFont="1" applyFill="1" applyBorder="1" applyAlignment="1" applyProtection="1">
      <alignment horizontal="center" vertical="center"/>
      <protection hidden="1"/>
    </xf>
    <xf numFmtId="0" fontId="7" fillId="7" borderId="23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0" borderId="27" xfId="0" applyBorder="1"/>
    <xf numFmtId="0" fontId="7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9" xfId="0" applyFill="1" applyBorder="1" applyAlignment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 applyProtection="1">
      <alignment horizontal="center"/>
      <protection hidden="1"/>
    </xf>
    <xf numFmtId="0" fontId="0" fillId="9" borderId="9" xfId="0" applyFill="1" applyBorder="1" applyAlignment="1" applyProtection="1">
      <alignment horizontal="center" vertical="center"/>
      <protection hidden="1"/>
    </xf>
    <xf numFmtId="0" fontId="0" fillId="9" borderId="9" xfId="0" applyFill="1" applyBorder="1" applyProtection="1">
      <protection hidden="1"/>
    </xf>
    <xf numFmtId="0" fontId="1" fillId="3" borderId="9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 textRotation="90"/>
    </xf>
    <xf numFmtId="0" fontId="0" fillId="8" borderId="2" xfId="0" applyFill="1" applyBorder="1" applyAlignment="1">
      <alignment horizontal="center" vertical="center" textRotation="90"/>
    </xf>
    <xf numFmtId="0" fontId="0" fillId="8" borderId="31" xfId="0" applyFill="1" applyBorder="1" applyAlignment="1">
      <alignment horizontal="center" vertical="center" textRotation="90"/>
    </xf>
    <xf numFmtId="0" fontId="0" fillId="8" borderId="32" xfId="0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textRotation="90"/>
    </xf>
    <xf numFmtId="164" fontId="4" fillId="5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1"/>
    <xf numFmtId="0" fontId="8" fillId="0" borderId="0" xfId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thedatalabs" TargetMode="External"/><Relationship Id="rId2" Type="http://schemas.openxmlformats.org/officeDocument/2006/relationships/hyperlink" Target="#Database!A1"/><Relationship Id="rId1" Type="http://schemas.openxmlformats.org/officeDocument/2006/relationships/image" Target="../media/image1.e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9525</xdr:rowOff>
    </xdr:from>
    <xdr:to>
      <xdr:col>7</xdr:col>
      <xdr:colOff>323850</xdr:colOff>
      <xdr:row>12</xdr:row>
      <xdr:rowOff>78105</xdr:rowOff>
    </xdr:to>
    <xdr:sp macro="[0]!Input_Form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4496922F-F655-46DE-980D-2BE5E872B7D6}"/>
            </a:ext>
          </a:extLst>
        </xdr:cNvPr>
        <xdr:cNvSpPr/>
      </xdr:nvSpPr>
      <xdr:spPr>
        <a:xfrm>
          <a:off x="2581275" y="1724025"/>
          <a:ext cx="2009775" cy="640080"/>
        </a:xfrm>
        <a:prstGeom prst="roundRect">
          <a:avLst/>
        </a:prstGeom>
        <a:gradFill flip="none" rotWithShape="1">
          <a:gsLst>
            <a:gs pos="31000">
              <a:srgbClr val="00A79B"/>
            </a:gs>
            <a:gs pos="52000">
              <a:srgbClr val="70CEC7"/>
            </a:gs>
            <a:gs pos="72000">
              <a:srgbClr val="00A79B"/>
            </a:gs>
          </a:gsLst>
          <a:lin ang="10800000" scaled="0"/>
          <a:tileRect/>
        </a:gradFill>
        <a:ln>
          <a:solidFill>
            <a:srgbClr val="00A79B"/>
          </a:solidFill>
        </a:ln>
        <a:effectLst>
          <a:outerShdw blurRad="50800" dist="88900" dir="42000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bg1"/>
              </a:solidFill>
              <a:latin typeface="Cambria" panose="02040503050406030204" pitchFamily="18" charset="0"/>
            </a:rPr>
            <a:t>PLAN</a:t>
          </a:r>
        </a:p>
      </xdr:txBody>
    </xdr:sp>
    <xdr:clientData/>
  </xdr:twoCellAnchor>
  <xdr:twoCellAnchor>
    <xdr:from>
      <xdr:col>8</xdr:col>
      <xdr:colOff>3810</xdr:colOff>
      <xdr:row>9</xdr:row>
      <xdr:rowOff>9525</xdr:rowOff>
    </xdr:from>
    <xdr:to>
      <xdr:col>11</xdr:col>
      <xdr:colOff>186690</xdr:colOff>
      <xdr:row>12</xdr:row>
      <xdr:rowOff>78105</xdr:rowOff>
    </xdr:to>
    <xdr:sp macro="[0]!Goto_Summary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BD2453E3-D2BB-40CA-8DB8-0117DB0D2747}"/>
            </a:ext>
          </a:extLst>
        </xdr:cNvPr>
        <xdr:cNvSpPr/>
      </xdr:nvSpPr>
      <xdr:spPr>
        <a:xfrm>
          <a:off x="4880610" y="1724025"/>
          <a:ext cx="2011680" cy="640080"/>
        </a:xfrm>
        <a:prstGeom prst="roundRect">
          <a:avLst/>
        </a:prstGeom>
        <a:gradFill flip="none" rotWithShape="1">
          <a:gsLst>
            <a:gs pos="31000">
              <a:srgbClr val="0070C0"/>
            </a:gs>
            <a:gs pos="52000">
              <a:schemeClr val="accent5"/>
            </a:gs>
            <a:gs pos="72000">
              <a:srgbClr val="0070C0"/>
            </a:gs>
          </a:gsLst>
          <a:lin ang="10800000" scaled="0"/>
          <a:tileRect/>
        </a:gradFill>
        <a:ln>
          <a:solidFill>
            <a:srgbClr val="0070C0"/>
          </a:solidFill>
        </a:ln>
        <a:effectLst>
          <a:outerShdw blurRad="50800" dist="88900" dir="42000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bg1"/>
              </a:solidFill>
              <a:latin typeface="Cambria" panose="02040503050406030204" pitchFamily="18" charset="0"/>
            </a:rPr>
            <a:t>SUMMARY</a:t>
          </a:r>
        </a:p>
      </xdr:txBody>
    </xdr:sp>
    <xdr:clientData/>
  </xdr:twoCellAnchor>
  <xdr:twoCellAnchor editAs="oneCell">
    <xdr:from>
      <xdr:col>4</xdr:col>
      <xdr:colOff>114300</xdr:colOff>
      <xdr:row>3</xdr:row>
      <xdr:rowOff>28575</xdr:rowOff>
    </xdr:from>
    <xdr:to>
      <xdr:col>15</xdr:col>
      <xdr:colOff>123825</xdr:colOff>
      <xdr:row>7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00075"/>
          <a:ext cx="6715125" cy="771525"/>
        </a:xfrm>
        <a:prstGeom prst="rect">
          <a:avLst/>
        </a:prstGeom>
        <a:noFill/>
        <a:effectLst>
          <a:outerShdw blurRad="50800" dist="139700" dir="3000000" algn="l" rotWithShape="0">
            <a:prstClr val="black">
              <a:alpha val="37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476250</xdr:colOff>
      <xdr:row>9</xdr:row>
      <xdr:rowOff>9525</xdr:rowOff>
    </xdr:from>
    <xdr:to>
      <xdr:col>15</xdr:col>
      <xdr:colOff>49530</xdr:colOff>
      <xdr:row>12</xdr:row>
      <xdr:rowOff>78105</xdr:rowOff>
    </xdr:to>
    <xdr:sp macro="" textlink="">
      <xdr:nvSpPr>
        <xdr:cNvPr id="12" name="Rectangle: Rounded Corners 8">
          <a:hlinkClick xmlns:r="http://schemas.openxmlformats.org/officeDocument/2006/relationships" r:id="rId2" tooltip="Database"/>
          <a:extLst>
            <a:ext uri="{FF2B5EF4-FFF2-40B4-BE49-F238E27FC236}">
              <a16:creationId xmlns:a16="http://schemas.microsoft.com/office/drawing/2014/main" id="{BD2453E3-D2BB-40CA-8DB8-0117DB0D2747}"/>
            </a:ext>
          </a:extLst>
        </xdr:cNvPr>
        <xdr:cNvSpPr/>
      </xdr:nvSpPr>
      <xdr:spPr>
        <a:xfrm>
          <a:off x="7181850" y="1724025"/>
          <a:ext cx="2011680" cy="640080"/>
        </a:xfrm>
        <a:prstGeom prst="roundRect">
          <a:avLst/>
        </a:prstGeom>
        <a:gradFill flip="none" rotWithShape="1">
          <a:gsLst>
            <a:gs pos="31000">
              <a:schemeClr val="accent2"/>
            </a:gs>
            <a:gs pos="52000">
              <a:schemeClr val="accent2">
                <a:lumMod val="60000"/>
                <a:lumOff val="40000"/>
              </a:schemeClr>
            </a:gs>
            <a:gs pos="72000">
              <a:schemeClr val="accent2"/>
            </a:gs>
          </a:gsLst>
          <a:lin ang="10800000" scaled="0"/>
          <a:tileRect/>
        </a:gradFill>
        <a:ln>
          <a:solidFill>
            <a:schemeClr val="accent2"/>
          </a:solidFill>
        </a:ln>
        <a:effectLst>
          <a:outerShdw blurRad="50800" dist="88900" dir="42000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bg1"/>
              </a:solidFill>
              <a:latin typeface="Cambria" panose="02040503050406030204" pitchFamily="18" charset="0"/>
            </a:rPr>
            <a:t>DATABASE</a:t>
          </a:r>
        </a:p>
      </xdr:txBody>
    </xdr:sp>
    <xdr:clientData/>
  </xdr:twoCellAnchor>
  <xdr:twoCellAnchor editAs="absolute">
    <xdr:from>
      <xdr:col>2</xdr:col>
      <xdr:colOff>514350</xdr:colOff>
      <xdr:row>3</xdr:row>
      <xdr:rowOff>19050</xdr:rowOff>
    </xdr:from>
    <xdr:to>
      <xdr:col>4</xdr:col>
      <xdr:colOff>26670</xdr:colOff>
      <xdr:row>6</xdr:row>
      <xdr:rowOff>179070</xdr:rowOff>
    </xdr:to>
    <xdr:pic>
      <xdr:nvPicPr>
        <xdr:cNvPr id="3" name="Picture 2">
          <a:hlinkClick xmlns:r="http://schemas.openxmlformats.org/officeDocument/2006/relationships" r:id="rId3" tooltip="Welcome to TheDataLabs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90550"/>
          <a:ext cx="731520" cy="731520"/>
        </a:xfrm>
        <a:prstGeom prst="rect">
          <a:avLst/>
        </a:prstGeom>
        <a:noFill/>
        <a:effectLst>
          <a:outerShdw blurRad="50800" dist="139700" dir="3000000" algn="l" rotWithShape="0">
            <a:prstClr val="black">
              <a:alpha val="37000"/>
            </a:prstClr>
          </a:outerShdw>
        </a:effectLst>
      </xdr:spPr>
    </xdr:pic>
    <xdr:clientData/>
  </xdr:twoCellAnchor>
  <xdr:twoCellAnchor editAs="absolute">
    <xdr:from>
      <xdr:col>15</xdr:col>
      <xdr:colOff>219075</xdr:colOff>
      <xdr:row>2</xdr:row>
      <xdr:rowOff>180975</xdr:rowOff>
    </xdr:from>
    <xdr:to>
      <xdr:col>16</xdr:col>
      <xdr:colOff>340995</xdr:colOff>
      <xdr:row>6</xdr:row>
      <xdr:rowOff>150495</xdr:rowOff>
    </xdr:to>
    <xdr:pic>
      <xdr:nvPicPr>
        <xdr:cNvPr id="13" name="Picture 12">
          <a:hlinkClick xmlns:r="http://schemas.openxmlformats.org/officeDocument/2006/relationships" r:id="rId3" tooltip="Welcome to TheDataLabs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561975"/>
          <a:ext cx="731520" cy="731520"/>
        </a:xfrm>
        <a:prstGeom prst="rect">
          <a:avLst/>
        </a:prstGeom>
        <a:noFill/>
        <a:effectLst>
          <a:outerShdw blurRad="50800" dist="139700" dir="3000000" algn="l" rotWithShape="0">
            <a:prstClr val="black">
              <a:alpha val="37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177800</xdr:rowOff>
    </xdr:from>
    <xdr:to>
      <xdr:col>0</xdr:col>
      <xdr:colOff>1054608</xdr:colOff>
      <xdr:row>3</xdr:row>
      <xdr:rowOff>90932</xdr:rowOff>
    </xdr:to>
    <xdr:sp macro="" textlink="">
      <xdr:nvSpPr>
        <xdr:cNvPr id="3" name="Left Arrow 2">
          <a:hlinkClick xmlns:r="http://schemas.openxmlformats.org/officeDocument/2006/relationships" r:id="rId1" tooltip="Home"/>
        </xdr:cNvPr>
        <xdr:cNvSpPr/>
      </xdr:nvSpPr>
      <xdr:spPr>
        <a:xfrm>
          <a:off x="76200" y="177800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/>
            <a:t>Home</a:t>
          </a:r>
        </a:p>
      </xdr:txBody>
    </xdr:sp>
    <xdr:clientData/>
  </xdr:twoCellAnchor>
  <xdr:twoCellAnchor>
    <xdr:from>
      <xdr:col>1</xdr:col>
      <xdr:colOff>152400</xdr:colOff>
      <xdr:row>1</xdr:row>
      <xdr:rowOff>38100</xdr:rowOff>
    </xdr:from>
    <xdr:to>
      <xdr:col>3</xdr:col>
      <xdr:colOff>215900</xdr:colOff>
      <xdr:row>3</xdr:row>
      <xdr:rowOff>76200</xdr:rowOff>
    </xdr:to>
    <xdr:sp macro="[0]!Goto_Summary_1" textlink="">
      <xdr:nvSpPr>
        <xdr:cNvPr id="2" name="Rounded Rectangle 1"/>
        <xdr:cNvSpPr/>
      </xdr:nvSpPr>
      <xdr:spPr>
        <a:xfrm>
          <a:off x="1447800" y="228600"/>
          <a:ext cx="1866900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/>
            <a:t>Refresh Report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19050</xdr:rowOff>
    </xdr:from>
    <xdr:to>
      <xdr:col>2</xdr:col>
      <xdr:colOff>121158</xdr:colOff>
      <xdr:row>2</xdr:row>
      <xdr:rowOff>122682</xdr:rowOff>
    </xdr:to>
    <xdr:sp macro="" textlink="">
      <xdr:nvSpPr>
        <xdr:cNvPr id="2" name="Left Arrow 1">
          <a:hlinkClick xmlns:r="http://schemas.openxmlformats.org/officeDocument/2006/relationships" r:id="rId1" tooltip="Home"/>
        </xdr:cNvPr>
        <xdr:cNvSpPr/>
      </xdr:nvSpPr>
      <xdr:spPr>
        <a:xfrm>
          <a:off x="942975" y="19050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/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thedatalabs" TargetMode="External"/><Relationship Id="rId1" Type="http://schemas.openxmlformats.org/officeDocument/2006/relationships/hyperlink" Target="http://www.thedatalabs.org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K15:O16"/>
  <sheetViews>
    <sheetView showGridLines="0" tabSelected="1" workbookViewId="0"/>
  </sheetViews>
  <sheetFormatPr defaultRowHeight="15" x14ac:dyDescent="0.25"/>
  <cols>
    <col min="2" max="2" width="9.140625" customWidth="1"/>
  </cols>
  <sheetData>
    <row r="15" spans="11:15" x14ac:dyDescent="0.25">
      <c r="K15" s="80"/>
      <c r="N15" s="81"/>
      <c r="O15" s="81" t="s">
        <v>89</v>
      </c>
    </row>
    <row r="16" spans="11:15" x14ac:dyDescent="0.25">
      <c r="N16" s="81"/>
      <c r="O16" s="81" t="s">
        <v>90</v>
      </c>
    </row>
  </sheetData>
  <sheetProtection algorithmName="SHA-512" hashValue="4ZPVKCTqUC4bGZrKdTD1ySgQ832NzfNIywo+v0XXv1UewkyMj5NdcC+YQJhoEHVTqAJZ0ISmSwjUwua60PPpyw==" saltValue="NrODJiY/oXj00TMerz0e5w==" spinCount="100000" sheet="1" objects="1" scenarios="1"/>
  <sortState ref="B11:B17">
    <sortCondition ref="B11:B17"/>
  </sortState>
  <hyperlinks>
    <hyperlink ref="O15" r:id="rId1"/>
    <hyperlink ref="O16" r:id="rId2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4"/>
  <sheetViews>
    <sheetView showGridLines="0" workbookViewId="0">
      <selection activeCell="L2" sqref="L2"/>
    </sheetView>
  </sheetViews>
  <sheetFormatPr defaultRowHeight="15" x14ac:dyDescent="0.25"/>
  <cols>
    <col min="1" max="1" width="26" bestFit="1" customWidth="1"/>
    <col min="2" max="2" width="19.5703125" style="61" customWidth="1"/>
    <col min="3" max="3" width="3.42578125" customWidth="1"/>
    <col min="4" max="4" width="10.42578125" bestFit="1" customWidth="1"/>
    <col min="5" max="5" width="13.5703125" customWidth="1"/>
    <col min="6" max="6" width="2.42578125" customWidth="1"/>
    <col min="8" max="8" width="20.85546875" bestFit="1" customWidth="1"/>
    <col min="9" max="9" width="2.42578125" customWidth="1"/>
    <col min="11" max="11" width="15.42578125" customWidth="1"/>
    <col min="12" max="12" width="16" bestFit="1" customWidth="1"/>
    <col min="13" max="13" width="3.28515625" customWidth="1"/>
  </cols>
  <sheetData>
    <row r="1" spans="1:13" x14ac:dyDescent="0.25">
      <c r="A1" s="5" t="s">
        <v>8</v>
      </c>
      <c r="B1" s="1" t="s">
        <v>3</v>
      </c>
      <c r="D1" s="6"/>
      <c r="E1" s="56" t="s">
        <v>59</v>
      </c>
      <c r="H1" s="56" t="s">
        <v>1</v>
      </c>
      <c r="K1" s="56" t="s">
        <v>54</v>
      </c>
      <c r="L1" s="56" t="s">
        <v>55</v>
      </c>
    </row>
    <row r="2" spans="1:13" ht="15" customHeight="1" x14ac:dyDescent="0.25">
      <c r="A2" s="2" t="s">
        <v>68</v>
      </c>
      <c r="B2" s="73">
        <v>43466</v>
      </c>
      <c r="C2" s="68" t="s">
        <v>65</v>
      </c>
      <c r="E2" s="57" t="s">
        <v>60</v>
      </c>
      <c r="F2" s="72" t="s">
        <v>65</v>
      </c>
      <c r="H2" s="58" t="s">
        <v>63</v>
      </c>
      <c r="K2" s="58" t="s">
        <v>62</v>
      </c>
      <c r="L2" s="58" t="s">
        <v>64</v>
      </c>
    </row>
    <row r="3" spans="1:13" ht="15" customHeight="1" x14ac:dyDescent="0.25">
      <c r="A3" s="3" t="s">
        <v>69</v>
      </c>
      <c r="B3" s="74">
        <v>43491</v>
      </c>
      <c r="C3" s="68"/>
      <c r="E3" s="58" t="s">
        <v>61</v>
      </c>
      <c r="F3" s="72"/>
      <c r="H3" s="57" t="s">
        <v>39</v>
      </c>
      <c r="I3" s="68" t="s">
        <v>65</v>
      </c>
      <c r="K3" s="57" t="s">
        <v>56</v>
      </c>
      <c r="L3" s="57" t="s">
        <v>13</v>
      </c>
      <c r="M3" s="69" t="s">
        <v>65</v>
      </c>
    </row>
    <row r="4" spans="1:13" x14ac:dyDescent="0.25">
      <c r="A4" s="2" t="s">
        <v>70</v>
      </c>
      <c r="B4" s="73">
        <v>43545</v>
      </c>
      <c r="C4" s="68"/>
      <c r="H4" s="58" t="s">
        <v>40</v>
      </c>
      <c r="I4" s="68"/>
      <c r="K4" s="58" t="s">
        <v>57</v>
      </c>
      <c r="L4" s="58" t="s">
        <v>14</v>
      </c>
      <c r="M4" s="70"/>
    </row>
    <row r="5" spans="1:13" x14ac:dyDescent="0.25">
      <c r="A5" s="3" t="s">
        <v>71</v>
      </c>
      <c r="B5" s="74">
        <v>43556</v>
      </c>
      <c r="C5" s="68"/>
      <c r="H5" s="57" t="s">
        <v>41</v>
      </c>
      <c r="I5" s="68"/>
      <c r="K5" s="57" t="s">
        <v>58</v>
      </c>
      <c r="L5" s="57" t="s">
        <v>15</v>
      </c>
      <c r="M5" s="70"/>
    </row>
    <row r="6" spans="1:13" x14ac:dyDescent="0.25">
      <c r="A6" s="2" t="s">
        <v>72</v>
      </c>
      <c r="B6" s="73">
        <v>43569</v>
      </c>
      <c r="C6" s="68"/>
      <c r="H6" s="58" t="s">
        <v>42</v>
      </c>
      <c r="I6" s="68"/>
      <c r="K6" s="58" t="s">
        <v>66</v>
      </c>
      <c r="L6" s="58" t="s">
        <v>67</v>
      </c>
      <c r="M6" s="71"/>
    </row>
    <row r="7" spans="1:13" x14ac:dyDescent="0.25">
      <c r="A7" s="3" t="s">
        <v>73</v>
      </c>
      <c r="B7" s="74">
        <v>43572</v>
      </c>
      <c r="C7" s="68"/>
      <c r="H7" s="57" t="s">
        <v>43</v>
      </c>
      <c r="I7" s="68"/>
    </row>
    <row r="8" spans="1:13" x14ac:dyDescent="0.25">
      <c r="A8" s="2" t="s">
        <v>74</v>
      </c>
      <c r="B8" s="73">
        <v>43574</v>
      </c>
      <c r="C8" s="68"/>
      <c r="H8" s="58" t="s">
        <v>44</v>
      </c>
      <c r="I8" s="68"/>
    </row>
    <row r="9" spans="1:13" x14ac:dyDescent="0.25">
      <c r="A9" s="3" t="s">
        <v>75</v>
      </c>
      <c r="B9" s="74">
        <v>43586</v>
      </c>
      <c r="C9" s="68"/>
      <c r="H9" s="57" t="s">
        <v>45</v>
      </c>
      <c r="I9" s="68"/>
    </row>
    <row r="10" spans="1:13" x14ac:dyDescent="0.25">
      <c r="A10" s="2" t="s">
        <v>76</v>
      </c>
      <c r="B10" s="73">
        <v>43604</v>
      </c>
      <c r="C10" s="68"/>
      <c r="H10" s="58" t="s">
        <v>46</v>
      </c>
      <c r="I10" s="68"/>
    </row>
    <row r="11" spans="1:13" x14ac:dyDescent="0.25">
      <c r="A11" s="3" t="s">
        <v>77</v>
      </c>
      <c r="B11" s="74">
        <v>43621</v>
      </c>
      <c r="C11" s="68"/>
      <c r="H11" s="57" t="s">
        <v>47</v>
      </c>
      <c r="I11" s="68"/>
    </row>
    <row r="12" spans="1:13" x14ac:dyDescent="0.25">
      <c r="A12" s="2" t="s">
        <v>78</v>
      </c>
      <c r="B12" s="73">
        <v>43689</v>
      </c>
      <c r="C12" s="68"/>
      <c r="H12" s="58" t="s">
        <v>48</v>
      </c>
      <c r="I12" s="68"/>
    </row>
    <row r="13" spans="1:13" x14ac:dyDescent="0.25">
      <c r="A13" s="3" t="s">
        <v>79</v>
      </c>
      <c r="B13" s="74">
        <v>43692</v>
      </c>
      <c r="C13" s="68"/>
      <c r="H13" s="57" t="s">
        <v>49</v>
      </c>
      <c r="I13" s="68"/>
    </row>
    <row r="14" spans="1:13" x14ac:dyDescent="0.25">
      <c r="A14" s="2" t="s">
        <v>80</v>
      </c>
      <c r="B14" s="73">
        <v>43700</v>
      </c>
      <c r="C14" s="68"/>
      <c r="H14" s="58" t="s">
        <v>50</v>
      </c>
      <c r="I14" s="68"/>
    </row>
    <row r="15" spans="1:13" x14ac:dyDescent="0.25">
      <c r="A15" s="3" t="s">
        <v>81</v>
      </c>
      <c r="B15" s="74">
        <v>43718</v>
      </c>
      <c r="C15" s="68"/>
      <c r="H15" s="57" t="s">
        <v>51</v>
      </c>
      <c r="I15" s="68"/>
    </row>
    <row r="16" spans="1:13" x14ac:dyDescent="0.25">
      <c r="A16" s="4" t="s">
        <v>82</v>
      </c>
      <c r="B16" s="75">
        <v>43740</v>
      </c>
      <c r="C16" s="68"/>
      <c r="H16" s="58" t="s">
        <v>52</v>
      </c>
      <c r="I16" s="68"/>
    </row>
    <row r="17" spans="1:9" x14ac:dyDescent="0.25">
      <c r="A17" s="3" t="s">
        <v>83</v>
      </c>
      <c r="B17" s="74">
        <v>43746</v>
      </c>
      <c r="C17" s="68"/>
      <c r="H17" s="57" t="s">
        <v>53</v>
      </c>
      <c r="I17" s="68"/>
    </row>
    <row r="18" spans="1:9" x14ac:dyDescent="0.25">
      <c r="A18" s="4" t="s">
        <v>84</v>
      </c>
      <c r="B18" s="75">
        <v>43751</v>
      </c>
      <c r="C18" s="68"/>
    </row>
    <row r="19" spans="1:9" x14ac:dyDescent="0.25">
      <c r="A19" s="3" t="s">
        <v>85</v>
      </c>
      <c r="B19" s="74">
        <v>43765</v>
      </c>
      <c r="C19" s="68"/>
    </row>
    <row r="20" spans="1:9" x14ac:dyDescent="0.25">
      <c r="A20" s="4" t="s">
        <v>86</v>
      </c>
      <c r="B20" s="75">
        <v>43779</v>
      </c>
      <c r="C20" s="68"/>
    </row>
    <row r="21" spans="1:9" x14ac:dyDescent="0.25">
      <c r="A21" s="3" t="s">
        <v>87</v>
      </c>
      <c r="B21" s="74">
        <v>43780</v>
      </c>
      <c r="C21" s="68"/>
    </row>
    <row r="22" spans="1:9" x14ac:dyDescent="0.25">
      <c r="A22" s="4" t="s">
        <v>88</v>
      </c>
      <c r="B22" s="75">
        <v>43824</v>
      </c>
      <c r="C22" s="68"/>
    </row>
    <row r="23" spans="1:9" x14ac:dyDescent="0.25">
      <c r="A23" s="3"/>
      <c r="B23" s="74"/>
      <c r="C23" s="68"/>
    </row>
    <row r="24" spans="1:9" x14ac:dyDescent="0.25">
      <c r="A24" s="4"/>
      <c r="B24" s="75"/>
      <c r="C24" s="68"/>
    </row>
    <row r="25" spans="1:9" x14ac:dyDescent="0.25">
      <c r="A25" s="3"/>
      <c r="B25" s="74"/>
      <c r="C25" s="68"/>
    </row>
    <row r="26" spans="1:9" x14ac:dyDescent="0.25">
      <c r="A26" s="4"/>
      <c r="B26" s="75"/>
      <c r="C26" s="68"/>
    </row>
    <row r="27" spans="1:9" x14ac:dyDescent="0.25">
      <c r="A27" s="3"/>
      <c r="B27" s="74"/>
      <c r="C27" s="68"/>
    </row>
    <row r="28" spans="1:9" x14ac:dyDescent="0.25">
      <c r="A28" s="4"/>
      <c r="B28" s="75"/>
      <c r="C28" s="68"/>
    </row>
    <row r="29" spans="1:9" x14ac:dyDescent="0.25">
      <c r="A29" s="3"/>
      <c r="B29" s="74"/>
      <c r="C29" s="68"/>
    </row>
    <row r="30" spans="1:9" x14ac:dyDescent="0.25">
      <c r="A30" s="4"/>
      <c r="B30" s="75"/>
      <c r="C30" s="68"/>
    </row>
    <row r="31" spans="1:9" x14ac:dyDescent="0.25">
      <c r="A31" s="3"/>
      <c r="B31" s="74"/>
      <c r="C31" s="68"/>
    </row>
    <row r="32" spans="1:9" x14ac:dyDescent="0.25">
      <c r="A32" s="4"/>
      <c r="B32" s="75"/>
      <c r="C32" s="68"/>
    </row>
    <row r="33" spans="1:3" x14ac:dyDescent="0.25">
      <c r="A33" s="3"/>
      <c r="B33" s="74"/>
      <c r="C33" s="68"/>
    </row>
    <row r="34" spans="1:3" x14ac:dyDescent="0.25">
      <c r="A34" s="4"/>
      <c r="B34" s="75"/>
      <c r="C34" s="68"/>
    </row>
  </sheetData>
  <mergeCells count="4">
    <mergeCell ref="I3:I17"/>
    <mergeCell ref="M3:M6"/>
    <mergeCell ref="F2:F3"/>
    <mergeCell ref="C2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R98"/>
  <sheetViews>
    <sheetView showGridLines="0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3" sqref="D23:D24"/>
    </sheetView>
  </sheetViews>
  <sheetFormatPr defaultRowHeight="15" x14ac:dyDescent="0.25"/>
  <cols>
    <col min="1" max="1" width="19.42578125" bestFit="1" customWidth="1"/>
    <col min="2" max="2" width="14" bestFit="1" customWidth="1"/>
    <col min="3" max="3" width="12.85546875" bestFit="1" customWidth="1"/>
    <col min="4" max="6" width="11.7109375" customWidth="1"/>
    <col min="7" max="7" width="22.28515625" customWidth="1"/>
    <col min="8" max="8" width="17.28515625" customWidth="1"/>
    <col min="9" max="15" width="11.7109375" customWidth="1"/>
    <col min="16" max="16" width="14.42578125" customWidth="1"/>
    <col min="17" max="17" width="13.28515625" customWidth="1"/>
  </cols>
  <sheetData>
    <row r="5" spans="1:18" ht="15.75" thickBot="1" x14ac:dyDescent="0.3"/>
    <row r="6" spans="1:18" ht="23.25" customHeight="1" thickTop="1" thickBot="1" x14ac:dyDescent="0.3">
      <c r="A6" s="45" t="s">
        <v>1</v>
      </c>
      <c r="B6" s="26" t="s">
        <v>12</v>
      </c>
      <c r="C6" s="26" t="s">
        <v>20</v>
      </c>
      <c r="D6" s="26" t="s">
        <v>21</v>
      </c>
      <c r="E6" s="26" t="s">
        <v>22</v>
      </c>
      <c r="F6" s="33" t="s">
        <v>32</v>
      </c>
      <c r="G6" s="26" t="s">
        <v>23</v>
      </c>
      <c r="H6" s="26" t="s">
        <v>24</v>
      </c>
      <c r="I6" s="26" t="s">
        <v>25</v>
      </c>
      <c r="J6" s="33" t="s">
        <v>11</v>
      </c>
      <c r="K6" s="26" t="s">
        <v>26</v>
      </c>
      <c r="L6" s="26" t="s">
        <v>27</v>
      </c>
      <c r="M6" s="26" t="s">
        <v>28</v>
      </c>
      <c r="N6" s="33" t="s">
        <v>33</v>
      </c>
      <c r="O6" s="26" t="s">
        <v>29</v>
      </c>
      <c r="P6" s="26" t="s">
        <v>30</v>
      </c>
      <c r="Q6" s="26" t="s">
        <v>31</v>
      </c>
      <c r="R6" s="33" t="s">
        <v>34</v>
      </c>
    </row>
    <row r="7" spans="1:18" ht="15.75" thickTop="1" x14ac:dyDescent="0.25">
      <c r="A7" s="46" t="str">
        <f>'Support Sheet'!$H$3</f>
        <v>Employee1</v>
      </c>
      <c r="B7" s="24" t="str">
        <f>'Support Sheet'!$L$3</f>
        <v>AL</v>
      </c>
      <c r="C7" s="25" t="str">
        <f>IFERROR(VLOOKUP($A$7&amp;$B7,RawSummary!$A$1:$O$100,4,0),"")</f>
        <v xml:space="preserve"> </v>
      </c>
      <c r="D7" s="25" t="str">
        <f>IFERROR(VLOOKUP($A$7&amp;$B7,RawSummary!$A$1:$O$100,5,0),"")</f>
        <v xml:space="preserve"> </v>
      </c>
      <c r="E7" s="27" t="str">
        <f>IFERROR(VLOOKUP($A$7&amp;$B7,RawSummary!$A$1:$O$100,6,0),"")</f>
        <v xml:space="preserve"> </v>
      </c>
      <c r="F7" s="34">
        <f>IFERROR(SUMIFS(Database!$I:$I,Database!$C:$C, $A$7,Database!$D:$D, $B7, Database!$G:$G, F$6),0)</f>
        <v>0</v>
      </c>
      <c r="G7" s="30" t="str">
        <f>IFERROR(VLOOKUP($A$7&amp;$B7,RawSummary!$A$1:$O$100,7,0),"")</f>
        <v xml:space="preserve"> </v>
      </c>
      <c r="H7" s="25" t="str">
        <f>IFERROR(VLOOKUP($A$7&amp;$B7,RawSummary!$A$1:$O$100,8,0),"")</f>
        <v xml:space="preserve"> </v>
      </c>
      <c r="I7" s="27" t="str">
        <f>IFERROR(VLOOKUP($A$7&amp;$B7,RawSummary!$A$1:$O$100,9,0),"")</f>
        <v xml:space="preserve"> </v>
      </c>
      <c r="J7" s="34">
        <f>IFERROR(SUMIFS(Database!$I:$I,Database!$C:$C, $A$7,Database!$D:$D, $B7,Database!$G:$G, J$6),0)</f>
        <v>0</v>
      </c>
      <c r="K7" s="30" t="str">
        <f>IFERROR(VLOOKUP($A$7&amp;$B7,RawSummary!$A$1:$O$100,10,0),"")</f>
        <v xml:space="preserve"> </v>
      </c>
      <c r="L7" s="25" t="str">
        <f>IFERROR(VLOOKUP($A$7&amp;$B7,RawSummary!$A$1:$O$100,11,0),"")</f>
        <v xml:space="preserve"> </v>
      </c>
      <c r="M7" s="27" t="str">
        <f>IFERROR(VLOOKUP($A$7&amp;$B7,RawSummary!$A$1:$O$100,12,0),"")</f>
        <v xml:space="preserve"> </v>
      </c>
      <c r="N7" s="34">
        <f>IFERROR(SUMIFS(Database!$I:$I,Database!$C:$C, $A$7,Database!$D:$D, $B7,Database!$G:$G, N$6),0)</f>
        <v>0</v>
      </c>
      <c r="O7" s="30" t="str">
        <f>IFERROR(VLOOKUP($A$7&amp;$B7,RawSummary!$A$1:$O$100,13,0),"")</f>
        <v xml:space="preserve"> </v>
      </c>
      <c r="P7" s="25" t="str">
        <f>IFERROR(VLOOKUP($A$7&amp;$B7,RawSummary!$A$1:$O$100,14,0),"")</f>
        <v xml:space="preserve"> </v>
      </c>
      <c r="Q7" s="27" t="str">
        <f>IFERROR(VLOOKUP($A$7&amp;$B7,RawSummary!$A$1:$O$100,15,0),"")</f>
        <v xml:space="preserve"> </v>
      </c>
      <c r="R7" s="34">
        <f>IFERROR(SUMIFS(Database!$I:$I,Database!$C:$C, $A$7,Database!$D:$D, $B7,Database!$G:$G, R$6),0)</f>
        <v>0</v>
      </c>
    </row>
    <row r="8" spans="1:18" x14ac:dyDescent="0.25">
      <c r="A8" s="47"/>
      <c r="B8" s="16" t="str">
        <f>'Support Sheet'!$L$4</f>
        <v>HL</v>
      </c>
      <c r="C8" s="15" t="str">
        <f>IFERROR(VLOOKUP($A$7&amp;$B8,RawSummary!$A$1:$O$100,4,0),"")</f>
        <v xml:space="preserve"> </v>
      </c>
      <c r="D8" s="15" t="str">
        <f>IFERROR(VLOOKUP($A$7&amp;$B8,RawSummary!$A$1:$O$100,4,0),"")</f>
        <v xml:space="preserve"> </v>
      </c>
      <c r="E8" s="28" t="str">
        <f>IFERROR(VLOOKUP($A$7&amp;$B8,RawSummary!$A$1:$O$100,4,0),"")</f>
        <v xml:space="preserve"> </v>
      </c>
      <c r="F8" s="35">
        <f>IFERROR(SUMIFS(Database!$I:$I,Database!$C:$C, $A$7,Database!$D:$D, $B8, Database!$G:$G, F$6),0)</f>
        <v>0</v>
      </c>
      <c r="G8" s="31" t="str">
        <f>IFERROR(VLOOKUP($A$7&amp;$B8,RawSummary!$A$1:$O$100,7,0),"")</f>
        <v xml:space="preserve"> </v>
      </c>
      <c r="H8" s="15" t="str">
        <f>IFERROR(VLOOKUP($A$7&amp;$B8,RawSummary!$A$1:$O$100,8,0),"")</f>
        <v xml:space="preserve"> </v>
      </c>
      <c r="I8" s="28" t="str">
        <f>IFERROR(VLOOKUP($A$7&amp;$B8,RawSummary!$A$1:$O$100,9,0),"")</f>
        <v xml:space="preserve"> </v>
      </c>
      <c r="J8" s="35">
        <f>IFERROR(SUMIFS(Database!$I:$I,Database!$C:$C, $A$7,Database!$D:$D, $B8,Database!$G:$G, J$6),0)</f>
        <v>0</v>
      </c>
      <c r="K8" s="31" t="str">
        <f>IFERROR(VLOOKUP($A$7&amp;$B8,RawSummary!$A$1:$O$100,10,0),"")</f>
        <v xml:space="preserve"> </v>
      </c>
      <c r="L8" s="15" t="str">
        <f>IFERROR(VLOOKUP($A$7&amp;$B8,RawSummary!$A$1:$O$100,11,0),"")</f>
        <v xml:space="preserve"> </v>
      </c>
      <c r="M8" s="28" t="str">
        <f>IFERROR(VLOOKUP($A$7&amp;$B8,RawSummary!$A$1:$O$100,12,0),"")</f>
        <v xml:space="preserve"> </v>
      </c>
      <c r="N8" s="35">
        <f>IFERROR(SUMIFS(Database!$I:$I,Database!$C:$C, $A$7,Database!$D:$D, $B8,Database!$G:$G, N$6),0)</f>
        <v>0</v>
      </c>
      <c r="O8" s="31" t="str">
        <f>IFERROR(VLOOKUP($A$7&amp;$B8,RawSummary!$A$1:$O$100,13,0),"")</f>
        <v xml:space="preserve"> </v>
      </c>
      <c r="P8" s="15" t="str">
        <f>IFERROR(VLOOKUP($A$7&amp;$B8,RawSummary!$A$1:$O$100,14,0),"")</f>
        <v xml:space="preserve"> </v>
      </c>
      <c r="Q8" s="28" t="str">
        <f>IFERROR(VLOOKUP($A$7&amp;$B8,RawSummary!$A$1:$O$100,15,0),"")</f>
        <v xml:space="preserve"> </v>
      </c>
      <c r="R8" s="35">
        <f>IFERROR(SUMIFS(Database!$I:$I,Database!$C:$C, $A$7,Database!$D:$D, $B8,Database!$G:$G, R$6),0)</f>
        <v>0</v>
      </c>
    </row>
    <row r="9" spans="1:18" x14ac:dyDescent="0.25">
      <c r="A9" s="47"/>
      <c r="B9" s="16" t="str">
        <f>'Support Sheet'!$L$5</f>
        <v>SL</v>
      </c>
      <c r="C9" s="15" t="str">
        <f>IFERROR(VLOOKUP($A$7&amp;$B9,RawSummary!$A$1:$O$100,4,0),"")</f>
        <v xml:space="preserve"> </v>
      </c>
      <c r="D9" s="15" t="str">
        <f>IFERROR(VLOOKUP($A$7&amp;$B9,RawSummary!$A$1:$O$100,4,0),"")</f>
        <v xml:space="preserve"> </v>
      </c>
      <c r="E9" s="28" t="str">
        <f>IFERROR(VLOOKUP($A$7&amp;$B9,RawSummary!$A$1:$O$100,4,0),"")</f>
        <v xml:space="preserve"> </v>
      </c>
      <c r="F9" s="35">
        <f>IFERROR(SUMIFS(Database!$I:$I,Database!$C:$C, $A$7,Database!$D:$D, $B9, Database!$G:$G, F$6),0)</f>
        <v>0</v>
      </c>
      <c r="G9" s="31" t="str">
        <f>IFERROR(VLOOKUP($A$7&amp;$B9,RawSummary!$A$1:$O$100,7,0),"")</f>
        <v xml:space="preserve"> </v>
      </c>
      <c r="H9" s="15" t="str">
        <f>IFERROR(VLOOKUP($A$7&amp;$B9,RawSummary!$A$1:$O$100,8,0),"")</f>
        <v xml:space="preserve"> </v>
      </c>
      <c r="I9" s="28" t="str">
        <f>IFERROR(VLOOKUP($A$7&amp;$B9,RawSummary!$A$1:$O$100,9,0),"")</f>
        <v xml:space="preserve"> </v>
      </c>
      <c r="J9" s="35">
        <f>IFERROR(SUMIFS(Database!$I:$I,Database!$C:$C, $A$7,Database!$D:$D, $B9,Database!$G:$G, J$6),0)</f>
        <v>0</v>
      </c>
      <c r="K9" s="31" t="str">
        <f>IFERROR(VLOOKUP($A$7&amp;$B9,RawSummary!$A$1:$O$100,10,0),"")</f>
        <v xml:space="preserve"> </v>
      </c>
      <c r="L9" s="15" t="str">
        <f>IFERROR(VLOOKUP($A$7&amp;$B9,RawSummary!$A$1:$O$100,11,0),"")</f>
        <v xml:space="preserve"> </v>
      </c>
      <c r="M9" s="28" t="str">
        <f>IFERROR(VLOOKUP($A$7&amp;$B9,RawSummary!$A$1:$O$100,12,0),"")</f>
        <v xml:space="preserve"> </v>
      </c>
      <c r="N9" s="35">
        <f>IFERROR(SUMIFS(Database!$I:$I,Database!$C:$C, $A$7,Database!$D:$D, $B9,Database!$G:$G, N$6),0)</f>
        <v>0</v>
      </c>
      <c r="O9" s="31" t="str">
        <f>IFERROR(VLOOKUP($A$7&amp;$B9,RawSummary!$A$1:$O$100,13,0),"")</f>
        <v xml:space="preserve"> </v>
      </c>
      <c r="P9" s="15" t="str">
        <f>IFERROR(VLOOKUP($A$7&amp;$B9,RawSummary!$A$1:$O$100,14,0),"")</f>
        <v xml:space="preserve"> </v>
      </c>
      <c r="Q9" s="28" t="str">
        <f>IFERROR(VLOOKUP($A$7&amp;$B9,RawSummary!$A$1:$O$100,15,0),"")</f>
        <v xml:space="preserve"> </v>
      </c>
      <c r="R9" s="35">
        <f>IFERROR(SUMIFS(Database!$I:$I,Database!$C:$C, $A$7,Database!$D:$D, $B9,Database!$G:$G, R$6),0)</f>
        <v>0</v>
      </c>
    </row>
    <row r="10" spans="1:18" x14ac:dyDescent="0.25">
      <c r="A10" s="47"/>
      <c r="B10" s="16" t="str">
        <f>'Support Sheet'!$L$6</f>
        <v>CL</v>
      </c>
      <c r="C10" s="15" t="str">
        <f>IFERROR(VLOOKUP($A$7&amp;$B10,RawSummary!$A$1:$O$100,4,0),"")</f>
        <v xml:space="preserve"> </v>
      </c>
      <c r="D10" s="15" t="str">
        <f>IFERROR(VLOOKUP($A$7&amp;$B10,RawSummary!$A$1:$O$100,4,0),"")</f>
        <v xml:space="preserve"> </v>
      </c>
      <c r="E10" s="28" t="str">
        <f>IFERROR(VLOOKUP($A$7&amp;$B10,RawSummary!$A$1:$O$100,4,0),"")</f>
        <v xml:space="preserve"> </v>
      </c>
      <c r="F10" s="35">
        <f>IFERROR(SUMIFS(Database!$I:$I,Database!$C:$C, $A$7,Database!$D:$D, $B10, Database!$G:$G, F$6),0)</f>
        <v>0</v>
      </c>
      <c r="G10" s="31" t="str">
        <f>IFERROR(VLOOKUP($A$7&amp;$B10,RawSummary!$A$1:$O$100,7,0),"")</f>
        <v xml:space="preserve"> </v>
      </c>
      <c r="H10" s="15" t="str">
        <f>IFERROR(VLOOKUP($A$7&amp;$B10,RawSummary!$A$1:$O$100,8,0),"")</f>
        <v xml:space="preserve"> </v>
      </c>
      <c r="I10" s="28" t="str">
        <f>IFERROR(VLOOKUP($A$7&amp;$B10,RawSummary!$A$1:$O$100,9,0),"")</f>
        <v xml:space="preserve"> </v>
      </c>
      <c r="J10" s="35">
        <f>IFERROR(SUMIFS(Database!$I:$I,Database!$C:$C, $A$7,Database!$D:$D, $B10,Database!$G:$G, J$6),0)</f>
        <v>0</v>
      </c>
      <c r="K10" s="31" t="str">
        <f>IFERROR(VLOOKUP($A$7&amp;$B10,RawSummary!$A$1:$O$100,10,0),"")</f>
        <v xml:space="preserve"> </v>
      </c>
      <c r="L10" s="15" t="str">
        <f>IFERROR(VLOOKUP($A$7&amp;$B10,RawSummary!$A$1:$O$100,11,0),"")</f>
        <v xml:space="preserve"> </v>
      </c>
      <c r="M10" s="28" t="str">
        <f>IFERROR(VLOOKUP($A$7&amp;$B10,RawSummary!$A$1:$O$100,12,0),"")</f>
        <v xml:space="preserve"> </v>
      </c>
      <c r="N10" s="35">
        <f>IFERROR(SUMIFS(Database!$I:$I,Database!$C:$C, $A$7,Database!$D:$D, $B10,Database!$G:$G, N$6),0)</f>
        <v>0</v>
      </c>
      <c r="O10" s="31" t="str">
        <f>IFERROR(VLOOKUP($A$7&amp;$B10,RawSummary!$A$1:$O$100,13,0),"")</f>
        <v xml:space="preserve"> </v>
      </c>
      <c r="P10" s="15" t="str">
        <f>IFERROR(VLOOKUP($A$7&amp;$B10,RawSummary!$A$1:$O$100,14,0),"")</f>
        <v xml:space="preserve"> </v>
      </c>
      <c r="Q10" s="28" t="str">
        <f>IFERROR(VLOOKUP($A$7&amp;$B10,RawSummary!$A$1:$O$100,15,0),"")</f>
        <v xml:space="preserve"> </v>
      </c>
      <c r="R10" s="35">
        <f>IFERROR(SUMIFS(Database!$I:$I,Database!$C:$C, $A$7,Database!$D:$D, $B10,Database!$G:$G, R$6),0)</f>
        <v>0</v>
      </c>
    </row>
    <row r="11" spans="1:18" x14ac:dyDescent="0.25">
      <c r="A11" s="47"/>
      <c r="B11" s="17" t="s">
        <v>35</v>
      </c>
      <c r="C11" s="14">
        <f>IFERROR(SUMIFS(Database!$I:$I,Database!$C:$C, $A$7,Database!$F:$F, C$6),0)</f>
        <v>0</v>
      </c>
      <c r="D11" s="14">
        <f>IFERROR(SUMIFS(Database!$I:$I,Database!$C:$C, $A$7,Database!$F:$F, D$6),0)</f>
        <v>0</v>
      </c>
      <c r="E11" s="29">
        <f>IFERROR(SUMIFS(Database!$I:$I,Database!$C:$C, $A$7,Database!$F:$F, E$6),0)</f>
        <v>0</v>
      </c>
      <c r="F11" s="36">
        <f>SUM(F7:F10)</f>
        <v>0</v>
      </c>
      <c r="G11" s="32">
        <f>IFERROR(SUMIFS(Database!$I:$I,Database!$C:$C, $A$7,Database!$F:$F, G$6),0)</f>
        <v>0</v>
      </c>
      <c r="H11" s="14">
        <f>IFERROR(SUMIFS(Database!$I:$I,Database!$C:$C, $A$7,Database!$F:$F, H$6),0)</f>
        <v>0</v>
      </c>
      <c r="I11" s="29">
        <f>IFERROR(SUMIFS(Database!$I:$I,Database!$C:$C, $A$7,Database!$F:$F, I$6),0)</f>
        <v>0</v>
      </c>
      <c r="J11" s="36">
        <f>SUM(J7:J10)</f>
        <v>0</v>
      </c>
      <c r="K11" s="32">
        <f>IFERROR(SUMIFS(Database!$I:$I,Database!$C:$C, $A$7,Database!$F:$F, K$6),0)</f>
        <v>0</v>
      </c>
      <c r="L11" s="14">
        <f>IFERROR(SUMIFS(Database!$I:$I,Database!$C:$C, $A$7,Database!$F:$F, L$6),0)</f>
        <v>0</v>
      </c>
      <c r="M11" s="29">
        <f>IFERROR(SUMIFS(Database!$I:$I,Database!$C:$C, $A$7,Database!$F:$F, M$6),0)</f>
        <v>0</v>
      </c>
      <c r="N11" s="36">
        <f>SUM(N7:N10)</f>
        <v>0</v>
      </c>
      <c r="O11" s="32">
        <f>IFERROR(SUMIFS(Database!$I:$I,Database!$C:$C, $A$7,Database!$F:$F, O$6),0)</f>
        <v>0</v>
      </c>
      <c r="P11" s="14">
        <f>IFERROR(SUMIFS(Database!$I:$I,Database!$C:$C, $A$7,Database!$F:$F, P$6),0)</f>
        <v>0</v>
      </c>
      <c r="Q11" s="29">
        <f>IFERROR(SUMIFS(Database!$I:$I,Database!$C:$C, $A$7,Database!$F:$F, Q$6),0)</f>
        <v>0</v>
      </c>
      <c r="R11" s="36">
        <f>SUM(R7:R10)</f>
        <v>0</v>
      </c>
    </row>
    <row r="12" spans="1:18" ht="3" customHeight="1" x14ac:dyDescent="0.25">
      <c r="A12" s="48"/>
      <c r="B12" s="38"/>
      <c r="C12" s="39"/>
      <c r="D12" s="39"/>
      <c r="E12" s="39"/>
      <c r="F12" s="37"/>
      <c r="G12" s="39"/>
      <c r="H12" s="39"/>
      <c r="I12" s="39"/>
      <c r="J12" s="37"/>
      <c r="K12" s="39"/>
      <c r="L12" s="39"/>
      <c r="M12" s="39"/>
      <c r="N12" s="37"/>
      <c r="O12" s="39"/>
      <c r="P12" s="39"/>
      <c r="Q12" s="39"/>
      <c r="R12" s="37"/>
    </row>
    <row r="13" spans="1:18" x14ac:dyDescent="0.25">
      <c r="A13" s="49" t="str">
        <f>'Support Sheet'!$H$4</f>
        <v>Employee2</v>
      </c>
      <c r="B13" s="16" t="str">
        <f>'Support Sheet'!$L$3</f>
        <v>AL</v>
      </c>
      <c r="C13" s="15" t="str">
        <f>IFERROR(VLOOKUP($A$13&amp;$B13,RawSummary!$A$1:$O$100,4,0),"")</f>
        <v xml:space="preserve"> </v>
      </c>
      <c r="D13" s="15" t="str">
        <f>IFERROR(VLOOKUP($A$13&amp;$B13,RawSummary!$A$1:$O$100,5,0),"")</f>
        <v xml:space="preserve"> </v>
      </c>
      <c r="E13" s="28" t="str">
        <f>IFERROR(VLOOKUP($A$13&amp;$B13,RawSummary!$A$1:$O$100,6,0),"")</f>
        <v xml:space="preserve"> </v>
      </c>
      <c r="F13" s="35">
        <f>IFERROR(SUMIFS(Database!$I:$I,Database!$C:$C, $A$13,Database!$D:$D, $B13, Database!$E:$E,2019,Database!$G:$G, F$6),0)</f>
        <v>0</v>
      </c>
      <c r="G13" s="31" t="str">
        <f>IFERROR(VLOOKUP($A$13&amp;$B13,RawSummary!$A$1:$O$100,7,0),"")</f>
        <v xml:space="preserve"> </v>
      </c>
      <c r="H13" s="15" t="str">
        <f>IFERROR(VLOOKUP($A$13&amp;$B13,RawSummary!$A$1:$O$100,8,0),"")</f>
        <v xml:space="preserve"> </v>
      </c>
      <c r="I13" s="28" t="str">
        <f>IFERROR(VLOOKUP($A$13&amp;$B13,RawSummary!$A$1:$O$100,9,0),"")</f>
        <v xml:space="preserve"> </v>
      </c>
      <c r="J13" s="35">
        <f>IFERROR(SUMIFS(Database!$I:$I,Database!$C:$C, $A$13,Database!$D:$D, $B13,Database!$G:$G, J$6),0)</f>
        <v>0</v>
      </c>
      <c r="K13" s="31" t="str">
        <f>IFERROR(VLOOKUP($A$13&amp;$B13,RawSummary!$A$1:$O$100,10,0),"")</f>
        <v xml:space="preserve"> </v>
      </c>
      <c r="L13" s="15" t="str">
        <f>IFERROR(VLOOKUP($A$13&amp;$B13,RawSummary!$A$1:$O$100,11,0),"")</f>
        <v xml:space="preserve"> </v>
      </c>
      <c r="M13" s="28" t="str">
        <f>IFERROR(VLOOKUP($A$13&amp;$B13,RawSummary!$A$1:$O$100,12,0),"")</f>
        <v xml:space="preserve"> </v>
      </c>
      <c r="N13" s="35">
        <f>IFERROR(SUMIFS(Database!$I:$I,Database!$C:$C, $A$13,Database!$D:$D, $B13,Database!$G:$G, N$6),0)</f>
        <v>0</v>
      </c>
      <c r="O13" s="31" t="str">
        <f>IFERROR(VLOOKUP($A$13&amp;$B13,RawSummary!$A$1:$O$100,13,0),"")</f>
        <v xml:space="preserve"> </v>
      </c>
      <c r="P13" s="15" t="str">
        <f>IFERROR(VLOOKUP($A$13&amp;$B13,RawSummary!$A$1:$O$100,14,0),"")</f>
        <v xml:space="preserve"> </v>
      </c>
      <c r="Q13" s="28" t="str">
        <f>IFERROR(VLOOKUP($A$13&amp;$B13,RawSummary!$A$1:$O$100,15,0),"")</f>
        <v xml:space="preserve"> </v>
      </c>
      <c r="R13" s="35">
        <f>IFERROR(SUMIFS(Database!$I:$I,Database!$C:$C, $A$13,Database!$D:$D, $B13,Database!$G:$G, R$6),0)</f>
        <v>0</v>
      </c>
    </row>
    <row r="14" spans="1:18" x14ac:dyDescent="0.25">
      <c r="A14" s="49"/>
      <c r="B14" s="16" t="str">
        <f>'Support Sheet'!$L$4</f>
        <v>HL</v>
      </c>
      <c r="C14" s="15" t="str">
        <f>IFERROR(VLOOKUP($A$13&amp;$B14,RawSummary!$A$1:$O$100,4,0),"")</f>
        <v xml:space="preserve"> </v>
      </c>
      <c r="D14" s="15" t="str">
        <f>IFERROR(VLOOKUP($A$13&amp;$B14,RawSummary!$A$1:$O$100,4,0),"")</f>
        <v xml:space="preserve"> </v>
      </c>
      <c r="E14" s="28" t="str">
        <f>IFERROR(VLOOKUP($A$13&amp;$B14,RawSummary!$A$1:$O$100,4,0),"")</f>
        <v xml:space="preserve"> </v>
      </c>
      <c r="F14" s="35">
        <f>IFERROR(SUMIFS(Database!$I:$I,Database!$C:$C, $A$13,Database!$D:$D, $B14, Database!$E:$E,2019,Database!$G:$G, F$6),0)</f>
        <v>0</v>
      </c>
      <c r="G14" s="31" t="str">
        <f>IFERROR(VLOOKUP($A$13&amp;$B14,RawSummary!$A$1:$O$100,7,0),"")</f>
        <v xml:space="preserve"> </v>
      </c>
      <c r="H14" s="15" t="str">
        <f>IFERROR(VLOOKUP($A$13&amp;$B14,RawSummary!$A$1:$O$100,8,0),"")</f>
        <v xml:space="preserve"> </v>
      </c>
      <c r="I14" s="28" t="str">
        <f>IFERROR(VLOOKUP($A$13&amp;$B14,RawSummary!$A$1:$O$100,9,0),"")</f>
        <v xml:space="preserve"> </v>
      </c>
      <c r="J14" s="35">
        <f>IFERROR(SUMIFS(Database!$I:$I,Database!$C:$C, $A$13,Database!$D:$D, $B14,Database!$G:$G, J$6),0)</f>
        <v>0</v>
      </c>
      <c r="K14" s="31" t="str">
        <f>IFERROR(VLOOKUP($A$13&amp;$B14,RawSummary!$A$1:$O$100,10,0),"")</f>
        <v xml:space="preserve"> </v>
      </c>
      <c r="L14" s="15" t="str">
        <f>IFERROR(VLOOKUP($A$13&amp;$B14,RawSummary!$A$1:$O$100,11,0),"")</f>
        <v xml:space="preserve"> </v>
      </c>
      <c r="M14" s="28" t="str">
        <f>IFERROR(VLOOKUP($A$13&amp;$B14,RawSummary!$A$1:$O$100,12,0),"")</f>
        <v xml:space="preserve"> </v>
      </c>
      <c r="N14" s="35">
        <f>IFERROR(SUMIFS(Database!$I:$I,Database!$C:$C, $A$13,Database!$D:$D, $B14,Database!$G:$G, N$6),0)</f>
        <v>0</v>
      </c>
      <c r="O14" s="31" t="str">
        <f>IFERROR(VLOOKUP($A$13&amp;$B14,RawSummary!$A$1:$O$100,13,0),"")</f>
        <v xml:space="preserve"> </v>
      </c>
      <c r="P14" s="15" t="str">
        <f>IFERROR(VLOOKUP($A$13&amp;$B14,RawSummary!$A$1:$O$100,14,0),"")</f>
        <v xml:space="preserve"> </v>
      </c>
      <c r="Q14" s="28" t="str">
        <f>IFERROR(VLOOKUP($A$13&amp;$B14,RawSummary!$A$1:$O$100,15,0),"")</f>
        <v xml:space="preserve"> </v>
      </c>
      <c r="R14" s="35">
        <f>IFERROR(SUMIFS(Database!$I:$I,Database!$C:$C, $A$13,Database!$D:$D, $B14,Database!$G:$G, R$6),0)</f>
        <v>0</v>
      </c>
    </row>
    <row r="15" spans="1:18" x14ac:dyDescent="0.25">
      <c r="A15" s="49"/>
      <c r="B15" s="16" t="str">
        <f>'Support Sheet'!$L$5</f>
        <v>SL</v>
      </c>
      <c r="C15" s="15" t="str">
        <f>IFERROR(VLOOKUP($A$13&amp;$B15,RawSummary!$A$1:$O$100,4,0),"")</f>
        <v xml:space="preserve"> </v>
      </c>
      <c r="D15" s="15" t="str">
        <f>IFERROR(VLOOKUP($A$13&amp;$B15,RawSummary!$A$1:$O$100,4,0),"")</f>
        <v xml:space="preserve"> </v>
      </c>
      <c r="E15" s="28" t="str">
        <f>IFERROR(VLOOKUP($A$13&amp;$B15,RawSummary!$A$1:$O$100,4,0),"")</f>
        <v xml:space="preserve"> </v>
      </c>
      <c r="F15" s="35">
        <f>IFERROR(SUMIFS(Database!$I:$I,Database!$C:$C, $A$13,Database!$D:$D, $B15, Database!$E:$E,2019,Database!$G:$G, F$6),0)</f>
        <v>0</v>
      </c>
      <c r="G15" s="31" t="str">
        <f>IFERROR(VLOOKUP($A$13&amp;$B15,RawSummary!$A$1:$O$100,7,0),"")</f>
        <v xml:space="preserve"> </v>
      </c>
      <c r="H15" s="15" t="str">
        <f>IFERROR(VLOOKUP($A$13&amp;$B15,RawSummary!$A$1:$O$100,8,0),"")</f>
        <v xml:space="preserve"> </v>
      </c>
      <c r="I15" s="28" t="str">
        <f>IFERROR(VLOOKUP($A$13&amp;$B15,RawSummary!$A$1:$O$100,9,0),"")</f>
        <v xml:space="preserve"> </v>
      </c>
      <c r="J15" s="35">
        <f>IFERROR(SUMIFS(Database!$I:$I,Database!$C:$C, $A$13,Database!$D:$D, $B15,Database!$G:$G, J$6),0)</f>
        <v>0</v>
      </c>
      <c r="K15" s="31" t="str">
        <f>IFERROR(VLOOKUP($A$13&amp;$B15,RawSummary!$A$1:$O$100,10,0),"")</f>
        <v xml:space="preserve"> </v>
      </c>
      <c r="L15" s="15" t="str">
        <f>IFERROR(VLOOKUP($A$13&amp;$B15,RawSummary!$A$1:$O$100,11,0),"")</f>
        <v xml:space="preserve"> </v>
      </c>
      <c r="M15" s="28" t="str">
        <f>IFERROR(VLOOKUP($A$13&amp;$B15,RawSummary!$A$1:$O$100,12,0),"")</f>
        <v xml:space="preserve"> </v>
      </c>
      <c r="N15" s="35">
        <f>IFERROR(SUMIFS(Database!$I:$I,Database!$C:$C, $A$13,Database!$D:$D, $B15,Database!$G:$G, N$6),0)</f>
        <v>0</v>
      </c>
      <c r="O15" s="31" t="str">
        <f>IFERROR(VLOOKUP($A$13&amp;$B15,RawSummary!$A$1:$O$100,13,0),"")</f>
        <v xml:space="preserve"> </v>
      </c>
      <c r="P15" s="15" t="str">
        <f>IFERROR(VLOOKUP($A$13&amp;$B15,RawSummary!$A$1:$O$100,14,0),"")</f>
        <v xml:space="preserve"> </v>
      </c>
      <c r="Q15" s="28" t="str">
        <f>IFERROR(VLOOKUP($A$13&amp;$B15,RawSummary!$A$1:$O$100,15,0),"")</f>
        <v xml:space="preserve"> </v>
      </c>
      <c r="R15" s="35">
        <f>IFERROR(SUMIFS(Database!$I:$I,Database!$C:$C, $A$13,Database!$D:$D, $B15,Database!$G:$G, R$6),0)</f>
        <v>0</v>
      </c>
    </row>
    <row r="16" spans="1:18" x14ac:dyDescent="0.25">
      <c r="A16" s="49"/>
      <c r="B16" s="16" t="str">
        <f>'Support Sheet'!$L$6</f>
        <v>CL</v>
      </c>
      <c r="C16" s="15" t="str">
        <f>IFERROR(VLOOKUP($A$13&amp;$B16,RawSummary!$A$1:$O$100,4,0),"")</f>
        <v xml:space="preserve"> </v>
      </c>
      <c r="D16" s="15" t="str">
        <f>IFERROR(VLOOKUP($A$13&amp;$B16,RawSummary!$A$1:$O$100,4,0),"")</f>
        <v xml:space="preserve"> </v>
      </c>
      <c r="E16" s="28" t="str">
        <f>IFERROR(VLOOKUP($A$13&amp;$B16,RawSummary!$A$1:$O$100,4,0),"")</f>
        <v xml:space="preserve"> </v>
      </c>
      <c r="F16" s="35">
        <f>IFERROR(SUMIFS(Database!$I:$I,Database!$C:$C, $A$13,Database!$D:$D, $B16, Database!$E:$E,2019,Database!$G:$G, F$6),0)</f>
        <v>0</v>
      </c>
      <c r="G16" s="31" t="str">
        <f>IFERROR(VLOOKUP($A$13&amp;$B16,RawSummary!$A$1:$O$100,7,0),"")</f>
        <v xml:space="preserve"> </v>
      </c>
      <c r="H16" s="15" t="str">
        <f>IFERROR(VLOOKUP($A$13&amp;$B16,RawSummary!$A$1:$O$100,8,0),"")</f>
        <v xml:space="preserve"> </v>
      </c>
      <c r="I16" s="28" t="str">
        <f>IFERROR(VLOOKUP($A$13&amp;$B16,RawSummary!$A$1:$O$100,9,0),"")</f>
        <v xml:space="preserve"> </v>
      </c>
      <c r="J16" s="35">
        <f>IFERROR(SUMIFS(Database!$I:$I,Database!$C:$C, $A$13,Database!$D:$D, $B16,Database!$G:$G, J$6),0)</f>
        <v>0</v>
      </c>
      <c r="K16" s="31" t="str">
        <f>IFERROR(VLOOKUP($A$13&amp;$B16,RawSummary!$A$1:$O$100,10,0),"")</f>
        <v xml:space="preserve"> </v>
      </c>
      <c r="L16" s="15" t="str">
        <f>IFERROR(VLOOKUP($A$13&amp;$B16,RawSummary!$A$1:$O$100,11,0),"")</f>
        <v xml:space="preserve"> </v>
      </c>
      <c r="M16" s="28" t="str">
        <f>IFERROR(VLOOKUP($A$13&amp;$B16,RawSummary!$A$1:$O$100,12,0),"")</f>
        <v xml:space="preserve"> </v>
      </c>
      <c r="N16" s="35">
        <f>IFERROR(SUMIFS(Database!$I:$I,Database!$C:$C, $A$13,Database!$D:$D, $B16,Database!$G:$G, N$6),0)</f>
        <v>0</v>
      </c>
      <c r="O16" s="31" t="str">
        <f>IFERROR(VLOOKUP($A$13&amp;$B16,RawSummary!$A$1:$O$100,13,0),"")</f>
        <v xml:space="preserve"> </v>
      </c>
      <c r="P16" s="15" t="str">
        <f>IFERROR(VLOOKUP($A$13&amp;$B16,RawSummary!$A$1:$O$100,14,0),"")</f>
        <v xml:space="preserve"> </v>
      </c>
      <c r="Q16" s="28" t="str">
        <f>IFERROR(VLOOKUP($A$13&amp;$B16,RawSummary!$A$1:$O$100,15,0),"")</f>
        <v xml:space="preserve"> </v>
      </c>
      <c r="R16" s="35">
        <f>IFERROR(SUMIFS(Database!$I:$I,Database!$C:$C, $A$13,Database!$D:$D, $B16,Database!$G:$G, R$6),0)</f>
        <v>0</v>
      </c>
    </row>
    <row r="17" spans="1:18" x14ac:dyDescent="0.25">
      <c r="A17" s="49"/>
      <c r="B17" s="17" t="s">
        <v>35</v>
      </c>
      <c r="C17" s="14">
        <f>IFERROR(SUMIFS(Database!$I:$I,Database!$C:$C, $A$13,Database!$F:$F, C$6),0)</f>
        <v>0</v>
      </c>
      <c r="D17" s="14">
        <f>IFERROR(SUMIFS(Database!$I:$I,Database!$C:$C, $A$13,Database!$F:$F, D$6),0)</f>
        <v>0</v>
      </c>
      <c r="E17" s="29">
        <f>IFERROR(SUMIFS(Database!$I:$I,Database!$C:$C, $A$13,Database!$F:$F, E$6),0)</f>
        <v>0</v>
      </c>
      <c r="F17" s="36">
        <f>SUM(F13:F16)</f>
        <v>0</v>
      </c>
      <c r="G17" s="32">
        <f>IFERROR(SUMIFS(Database!$I:$I,Database!$C:$C, $A$13,Database!$F:$F, G$6),0)</f>
        <v>0</v>
      </c>
      <c r="H17" s="14">
        <f>IFERROR(SUMIFS(Database!$I:$I,Database!$C:$C, $A$13,Database!$F:$F, H$6),0)</f>
        <v>0</v>
      </c>
      <c r="I17" s="29">
        <f>IFERROR(SUMIFS(Database!$I:$I,Database!$C:$C, $A$13,Database!$F:$F, I$6),0)</f>
        <v>0</v>
      </c>
      <c r="J17" s="36">
        <f>SUM(J13:J16)</f>
        <v>0</v>
      </c>
      <c r="K17" s="32">
        <f>IFERROR(SUMIFS(Database!$I:$I,Database!$C:$C, $A$13,Database!$F:$F, K$6),0)</f>
        <v>0</v>
      </c>
      <c r="L17" s="14">
        <f>IFERROR(SUMIFS(Database!$I:$I,Database!$C:$C, $A$13,Database!$F:$F, L$6),0)</f>
        <v>0</v>
      </c>
      <c r="M17" s="29">
        <f>IFERROR(SUMIFS(Database!$I:$I,Database!$C:$C, $A$13,Database!$F:$F, M$6),0)</f>
        <v>0</v>
      </c>
      <c r="N17" s="36">
        <f>SUM(N13:N16)</f>
        <v>0</v>
      </c>
      <c r="O17" s="32">
        <f>IFERROR(SUMIFS(Database!$I:$I,Database!$C:$C, $A$13,Database!$F:$F, O$6),0)</f>
        <v>0</v>
      </c>
      <c r="P17" s="14">
        <f>IFERROR(SUMIFS(Database!$I:$I,Database!$C:$C, $A$13,Database!$F:$F, P$6),0)</f>
        <v>0</v>
      </c>
      <c r="Q17" s="29">
        <f>IFERROR(SUMIFS(Database!$I:$I,Database!$C:$C, $A$13,Database!$F:$F, Q$6),0)</f>
        <v>0</v>
      </c>
      <c r="R17" s="36">
        <f>SUM(R13:R16)</f>
        <v>0</v>
      </c>
    </row>
    <row r="18" spans="1:18" ht="3" customHeight="1" x14ac:dyDescent="0.25">
      <c r="A18" s="48"/>
      <c r="B18" s="38"/>
      <c r="C18" s="39"/>
      <c r="D18" s="39"/>
      <c r="E18" s="39"/>
      <c r="F18" s="37"/>
      <c r="G18" s="39"/>
      <c r="H18" s="39"/>
      <c r="I18" s="39"/>
      <c r="J18" s="37"/>
      <c r="K18" s="39"/>
      <c r="L18" s="39"/>
      <c r="M18" s="39"/>
      <c r="N18" s="37"/>
      <c r="O18" s="39"/>
      <c r="P18" s="39"/>
      <c r="Q18" s="39"/>
      <c r="R18" s="37"/>
    </row>
    <row r="19" spans="1:18" x14ac:dyDescent="0.25">
      <c r="A19" s="47" t="str">
        <f>'Support Sheet'!$H$5</f>
        <v>Employee3</v>
      </c>
      <c r="B19" s="16" t="str">
        <f>'Support Sheet'!$L$3</f>
        <v>AL</v>
      </c>
      <c r="C19" s="15" t="str">
        <f>IFERROR(VLOOKUP($A$19&amp;$B19,RawSummary!$A$1:$O$100,4,0),"")</f>
        <v xml:space="preserve"> </v>
      </c>
      <c r="D19" s="15" t="str">
        <f>IFERROR(VLOOKUP($A$19&amp;$B19,RawSummary!$A$1:$O$100,5,0),"")</f>
        <v xml:space="preserve"> </v>
      </c>
      <c r="E19" s="28" t="str">
        <f>IFERROR(VLOOKUP($A$19&amp;$B19,RawSummary!$A$1:$O$100,6,0),"")</f>
        <v xml:space="preserve"> </v>
      </c>
      <c r="F19" s="35">
        <f>IFERROR(SUMIFS(Database!$I:$I,Database!$C:$C, $A$19,Database!$D:$D, $B19, Database!$E:$E,2019,Database!$G:$G, F$6),0)</f>
        <v>0</v>
      </c>
      <c r="G19" s="31" t="str">
        <f>IFERROR(VLOOKUP($A$19&amp;$B19,RawSummary!$A$1:$O$100,7,0),"")</f>
        <v xml:space="preserve"> </v>
      </c>
      <c r="H19" s="15" t="str">
        <f>IFERROR(VLOOKUP($A$19&amp;$B19,RawSummary!$A$1:$O$100,8,0),"")</f>
        <v xml:space="preserve"> </v>
      </c>
      <c r="I19" s="28" t="str">
        <f>IFERROR(VLOOKUP($A$19&amp;$B19,RawSummary!$A$1:$O$100,9,0),"")</f>
        <v xml:space="preserve"> </v>
      </c>
      <c r="J19" s="35">
        <f>IFERROR(SUMIFS(Database!$I:$I,Database!$C:$C, $A$19,Database!$D:$D, $B19,Database!$G:$G, J$6),0)</f>
        <v>0</v>
      </c>
      <c r="K19" s="31" t="str">
        <f>IFERROR(VLOOKUP($A$19&amp;$B19,RawSummary!$A$1:$O$100,10,0),"")</f>
        <v xml:space="preserve"> </v>
      </c>
      <c r="L19" s="15" t="str">
        <f>IFERROR(VLOOKUP($A$19&amp;$B19,RawSummary!$A$1:$O$100,11,0),"")</f>
        <v xml:space="preserve"> </v>
      </c>
      <c r="M19" s="28" t="str">
        <f>IFERROR(VLOOKUP($A$19&amp;$B19,RawSummary!$A$1:$O$100,12,0),"")</f>
        <v xml:space="preserve"> </v>
      </c>
      <c r="N19" s="35">
        <f>IFERROR(SUMIFS(Database!$I:$I,Database!$C:$C, $A$19,Database!$D:$D, $B19,Database!$G:$G, N$6),0)</f>
        <v>0</v>
      </c>
      <c r="O19" s="31" t="str">
        <f>IFERROR(VLOOKUP($A$19&amp;$B19,RawSummary!$A$1:$O$100,13,0),"")</f>
        <v xml:space="preserve"> </v>
      </c>
      <c r="P19" s="15" t="str">
        <f>IFERROR(VLOOKUP($A$19&amp;$B19,RawSummary!$A$1:$O$100,14,0),"")</f>
        <v xml:space="preserve"> </v>
      </c>
      <c r="Q19" s="28" t="str">
        <f>IFERROR(VLOOKUP($A$19&amp;$B19,RawSummary!$A$1:$O$100,15,0),"")</f>
        <v xml:space="preserve"> </v>
      </c>
      <c r="R19" s="35">
        <f>IFERROR(SUMIFS(Database!$I:$I,Database!$C:$C, $A$19,Database!$D:$D, $B19,Database!$G:$G, R$6),0)</f>
        <v>0</v>
      </c>
    </row>
    <row r="20" spans="1:18" x14ac:dyDescent="0.25">
      <c r="A20" s="47"/>
      <c r="B20" s="16" t="str">
        <f>'Support Sheet'!$L$4</f>
        <v>HL</v>
      </c>
      <c r="C20" s="15" t="str">
        <f>IFERROR(VLOOKUP($A$19&amp;$B20,RawSummary!$A$1:$O$100,4,0),"")</f>
        <v xml:space="preserve"> </v>
      </c>
      <c r="D20" s="15" t="str">
        <f>IFERROR(VLOOKUP($A$19&amp;$B20,RawSummary!$A$1:$O$100,4,0),"")</f>
        <v xml:space="preserve"> </v>
      </c>
      <c r="E20" s="28" t="str">
        <f>IFERROR(VLOOKUP($A$19&amp;$B20,RawSummary!$A$1:$O$100,4,0),"")</f>
        <v xml:space="preserve"> </v>
      </c>
      <c r="F20" s="35">
        <f>IFERROR(SUMIFS(Database!$I:$I,Database!$C:$C, $A$19,Database!$D:$D, $B20, Database!$E:$E,2019,Database!$G:$G, F$6),0)</f>
        <v>0</v>
      </c>
      <c r="G20" s="31" t="str">
        <f>IFERROR(VLOOKUP($A$19&amp;$B20,RawSummary!$A$1:$O$100,7,0),"")</f>
        <v xml:space="preserve"> </v>
      </c>
      <c r="H20" s="15" t="str">
        <f>IFERROR(VLOOKUP($A$19&amp;$B20,RawSummary!$A$1:$O$100,8,0),"")</f>
        <v xml:space="preserve"> </v>
      </c>
      <c r="I20" s="28" t="str">
        <f>IFERROR(VLOOKUP($A$19&amp;$B20,RawSummary!$A$1:$O$100,9,0),"")</f>
        <v xml:space="preserve"> </v>
      </c>
      <c r="J20" s="35">
        <f>IFERROR(SUMIFS(Database!$I:$I,Database!$C:$C, $A$19,Database!$D:$D, $B20,Database!$G:$G, J$6),0)</f>
        <v>0</v>
      </c>
      <c r="K20" s="31" t="str">
        <f>IFERROR(VLOOKUP($A$19&amp;$B20,RawSummary!$A$1:$O$100,10,0),"")</f>
        <v xml:space="preserve"> </v>
      </c>
      <c r="L20" s="15" t="str">
        <f>IFERROR(VLOOKUP($A$19&amp;$B20,RawSummary!$A$1:$O$100,11,0),"")</f>
        <v xml:space="preserve"> </v>
      </c>
      <c r="M20" s="28" t="str">
        <f>IFERROR(VLOOKUP($A$19&amp;$B20,RawSummary!$A$1:$O$100,12,0),"")</f>
        <v xml:space="preserve"> </v>
      </c>
      <c r="N20" s="35">
        <f>IFERROR(SUMIFS(Database!$I:$I,Database!$C:$C, $A$19,Database!$D:$D, $B20,Database!$G:$G, N$6),0)</f>
        <v>0</v>
      </c>
      <c r="O20" s="31" t="str">
        <f>IFERROR(VLOOKUP($A$19&amp;$B20,RawSummary!$A$1:$O$100,13,0),"")</f>
        <v xml:space="preserve"> </v>
      </c>
      <c r="P20" s="15" t="str">
        <f>IFERROR(VLOOKUP($A$19&amp;$B20,RawSummary!$A$1:$O$100,14,0),"")</f>
        <v xml:space="preserve"> </v>
      </c>
      <c r="Q20" s="28" t="str">
        <f>IFERROR(VLOOKUP($A$19&amp;$B20,RawSummary!$A$1:$O$100,15,0),"")</f>
        <v xml:space="preserve"> </v>
      </c>
      <c r="R20" s="35">
        <f>IFERROR(SUMIFS(Database!$I:$I,Database!$C:$C, $A$19,Database!$D:$D, $B20,Database!$G:$G, R$6),0)</f>
        <v>0</v>
      </c>
    </row>
    <row r="21" spans="1:18" x14ac:dyDescent="0.25">
      <c r="A21" s="47"/>
      <c r="B21" s="16" t="str">
        <f>'Support Sheet'!$L$5</f>
        <v>SL</v>
      </c>
      <c r="C21" s="15" t="str">
        <f>IFERROR(VLOOKUP($A$19&amp;$B21,RawSummary!$A$1:$O$100,4,0),"")</f>
        <v xml:space="preserve"> </v>
      </c>
      <c r="D21" s="15" t="str">
        <f>IFERROR(VLOOKUP($A$19&amp;$B21,RawSummary!$A$1:$O$100,4,0),"")</f>
        <v xml:space="preserve"> </v>
      </c>
      <c r="E21" s="28" t="str">
        <f>IFERROR(VLOOKUP($A$19&amp;$B21,RawSummary!$A$1:$O$100,4,0),"")</f>
        <v xml:space="preserve"> </v>
      </c>
      <c r="F21" s="35">
        <f>IFERROR(SUMIFS(Database!$I:$I,Database!$C:$C, $A$19,Database!$D:$D, $B21, Database!$E:$E,2019,Database!$G:$G, F$6),0)</f>
        <v>0</v>
      </c>
      <c r="G21" s="31" t="str">
        <f>IFERROR(VLOOKUP($A$19&amp;$B21,RawSummary!$A$1:$O$100,7,0),"")</f>
        <v xml:space="preserve"> </v>
      </c>
      <c r="H21" s="15" t="str">
        <f>IFERROR(VLOOKUP($A$19&amp;$B21,RawSummary!$A$1:$O$100,8,0),"")</f>
        <v xml:space="preserve"> </v>
      </c>
      <c r="I21" s="28" t="str">
        <f>IFERROR(VLOOKUP($A$19&amp;$B21,RawSummary!$A$1:$O$100,9,0),"")</f>
        <v xml:space="preserve"> </v>
      </c>
      <c r="J21" s="35">
        <f>IFERROR(SUMIFS(Database!$I:$I,Database!$C:$C, $A$19,Database!$D:$D, $B21,Database!$G:$G, J$6),0)</f>
        <v>0</v>
      </c>
      <c r="K21" s="31" t="str">
        <f>IFERROR(VLOOKUP($A$19&amp;$B21,RawSummary!$A$1:$O$100,10,0),"")</f>
        <v xml:space="preserve"> </v>
      </c>
      <c r="L21" s="15" t="str">
        <f>IFERROR(VLOOKUP($A$19&amp;$B21,RawSummary!$A$1:$O$100,11,0),"")</f>
        <v xml:space="preserve"> </v>
      </c>
      <c r="M21" s="28" t="str">
        <f>IFERROR(VLOOKUP($A$19&amp;$B21,RawSummary!$A$1:$O$100,12,0),"")</f>
        <v xml:space="preserve"> </v>
      </c>
      <c r="N21" s="35">
        <f>IFERROR(SUMIFS(Database!$I:$I,Database!$C:$C, $A$19,Database!$D:$D, $B21,Database!$G:$G, N$6),0)</f>
        <v>0</v>
      </c>
      <c r="O21" s="31" t="str">
        <f>IFERROR(VLOOKUP($A$19&amp;$B21,RawSummary!$A$1:$O$100,13,0),"")</f>
        <v xml:space="preserve"> </v>
      </c>
      <c r="P21" s="15" t="str">
        <f>IFERROR(VLOOKUP($A$19&amp;$B21,RawSummary!$A$1:$O$100,14,0),"")</f>
        <v xml:space="preserve"> </v>
      </c>
      <c r="Q21" s="28" t="str">
        <f>IFERROR(VLOOKUP($A$19&amp;$B21,RawSummary!$A$1:$O$100,15,0),"")</f>
        <v xml:space="preserve"> </v>
      </c>
      <c r="R21" s="35">
        <f>IFERROR(SUMIFS(Database!$I:$I,Database!$C:$C, $A$19,Database!$D:$D, $B21,Database!$G:$G, R$6),0)</f>
        <v>0</v>
      </c>
    </row>
    <row r="22" spans="1:18" x14ac:dyDescent="0.25">
      <c r="A22" s="47"/>
      <c r="B22" s="16" t="str">
        <f>'Support Sheet'!$L$6</f>
        <v>CL</v>
      </c>
      <c r="C22" s="15" t="str">
        <f>IFERROR(VLOOKUP($A$19&amp;$B22,RawSummary!$A$1:$O$100,4,0),"")</f>
        <v xml:space="preserve"> </v>
      </c>
      <c r="D22" s="15" t="str">
        <f>IFERROR(VLOOKUP($A$19&amp;$B22,RawSummary!$A$1:$O$100,4,0),"")</f>
        <v xml:space="preserve"> </v>
      </c>
      <c r="E22" s="28" t="str">
        <f>IFERROR(VLOOKUP($A$19&amp;$B22,RawSummary!$A$1:$O$100,4,0),"")</f>
        <v xml:space="preserve"> </v>
      </c>
      <c r="F22" s="35">
        <f>IFERROR(SUMIFS(Database!$I:$I,Database!$C:$C, $A$19,Database!$D:$D, $B22, Database!$E:$E,2019,Database!$G:$G, F$6),0)</f>
        <v>0</v>
      </c>
      <c r="G22" s="31" t="str">
        <f>IFERROR(VLOOKUP($A$19&amp;$B22,RawSummary!$A$1:$O$100,7,0),"")</f>
        <v xml:space="preserve"> </v>
      </c>
      <c r="H22" s="15" t="str">
        <f>IFERROR(VLOOKUP($A$19&amp;$B22,RawSummary!$A$1:$O$100,8,0),"")</f>
        <v xml:space="preserve"> </v>
      </c>
      <c r="I22" s="28" t="str">
        <f>IFERROR(VLOOKUP($A$19&amp;$B22,RawSummary!$A$1:$O$100,9,0),"")</f>
        <v xml:space="preserve"> </v>
      </c>
      <c r="J22" s="35">
        <f>IFERROR(SUMIFS(Database!$I:$I,Database!$C:$C, $A$19,Database!$D:$D, $B22,Database!$G:$G, J$6),0)</f>
        <v>0</v>
      </c>
      <c r="K22" s="31" t="str">
        <f>IFERROR(VLOOKUP($A$19&amp;$B22,RawSummary!$A$1:$O$100,10,0),"")</f>
        <v xml:space="preserve"> </v>
      </c>
      <c r="L22" s="15" t="str">
        <f>IFERROR(VLOOKUP($A$19&amp;$B22,RawSummary!$A$1:$O$100,11,0),"")</f>
        <v xml:space="preserve"> </v>
      </c>
      <c r="M22" s="28" t="str">
        <f>IFERROR(VLOOKUP($A$19&amp;$B22,RawSummary!$A$1:$O$100,12,0),"")</f>
        <v xml:space="preserve"> </v>
      </c>
      <c r="N22" s="35">
        <f>IFERROR(SUMIFS(Database!$I:$I,Database!$C:$C, $A$19,Database!$D:$D, $B22,Database!$G:$G, N$6),0)</f>
        <v>0</v>
      </c>
      <c r="O22" s="31" t="str">
        <f>IFERROR(VLOOKUP($A$19&amp;$B22,RawSummary!$A$1:$O$100,13,0),"")</f>
        <v xml:space="preserve"> </v>
      </c>
      <c r="P22" s="15" t="str">
        <f>IFERROR(VLOOKUP($A$19&amp;$B22,RawSummary!$A$1:$O$100,14,0),"")</f>
        <v xml:space="preserve"> </v>
      </c>
      <c r="Q22" s="28" t="str">
        <f>IFERROR(VLOOKUP($A$19&amp;$B22,RawSummary!$A$1:$O$100,15,0),"")</f>
        <v xml:space="preserve"> </v>
      </c>
      <c r="R22" s="35">
        <f>IFERROR(SUMIFS(Database!$I:$I,Database!$C:$C, $A$19,Database!$D:$D, $B22,Database!$G:$G, R$6),0)</f>
        <v>0</v>
      </c>
    </row>
    <row r="23" spans="1:18" x14ac:dyDescent="0.25">
      <c r="A23" s="47"/>
      <c r="B23" s="17" t="s">
        <v>35</v>
      </c>
      <c r="C23" s="14">
        <f>IFERROR(SUMIFS(Database!$I:$I,Database!$C:$C, $A$19,Database!$F:$F, C$6),0)</f>
        <v>0</v>
      </c>
      <c r="D23" s="14">
        <f>IFERROR(SUMIFS(Database!$I:$I,Database!$C:$C, $A$19,Database!$F:$F, D$6),0)</f>
        <v>0</v>
      </c>
      <c r="E23" s="29">
        <f>IFERROR(SUMIFS(Database!$I:$I,Database!$C:$C, $A$19,Database!$F:$F, E$6),0)</f>
        <v>0</v>
      </c>
      <c r="F23" s="36">
        <f>SUM(F19:F22)</f>
        <v>0</v>
      </c>
      <c r="G23" s="32">
        <f>IFERROR(SUMIFS(Database!$I:$I,Database!$C:$C, $A$19,Database!$F:$F, G$6),0)</f>
        <v>0</v>
      </c>
      <c r="H23" s="14">
        <f>IFERROR(SUMIFS(Database!$I:$I,Database!$C:$C, $A$19,Database!$F:$F, H$6),0)</f>
        <v>0</v>
      </c>
      <c r="I23" s="29">
        <f>IFERROR(SUMIFS(Database!$I:$I,Database!$C:$C, $A$19,Database!$F:$F, I$6),0)</f>
        <v>0</v>
      </c>
      <c r="J23" s="36">
        <f>SUM(J19:J22)</f>
        <v>0</v>
      </c>
      <c r="K23" s="32">
        <f>IFERROR(SUMIFS(Database!$I:$I,Database!$C:$C, $A$19,Database!$F:$F, K$6),0)</f>
        <v>0</v>
      </c>
      <c r="L23" s="14">
        <f>IFERROR(SUMIFS(Database!$I:$I,Database!$C:$C, $A$19,Database!$F:$F, L$6),0)</f>
        <v>0</v>
      </c>
      <c r="M23" s="29">
        <f>IFERROR(SUMIFS(Database!$I:$I,Database!$C:$C, $A$19,Database!$F:$F, M$6),0)</f>
        <v>0</v>
      </c>
      <c r="N23" s="36">
        <f>SUM(N19:N22)</f>
        <v>0</v>
      </c>
      <c r="O23" s="32">
        <f>IFERROR(SUMIFS(Database!$I:$I,Database!$C:$C, $A$19,Database!$F:$F, O$6),0)</f>
        <v>0</v>
      </c>
      <c r="P23" s="14">
        <f>IFERROR(SUMIFS(Database!$I:$I,Database!$C:$C, $A$19,Database!$F:$F, P$6),0)</f>
        <v>0</v>
      </c>
      <c r="Q23" s="29">
        <f>IFERROR(SUMIFS(Database!$I:$I,Database!$C:$C, $A$19,Database!$F:$F, Q$6),0)</f>
        <v>0</v>
      </c>
      <c r="R23" s="36">
        <f>SUM(R19:R22)</f>
        <v>0</v>
      </c>
    </row>
    <row r="24" spans="1:18" ht="3" customHeight="1" x14ac:dyDescent="0.25">
      <c r="A24" s="48"/>
      <c r="B24" s="38"/>
      <c r="C24" s="39"/>
      <c r="D24" s="39"/>
      <c r="E24" s="39"/>
      <c r="F24" s="37"/>
      <c r="G24" s="39"/>
      <c r="H24" s="39"/>
      <c r="I24" s="39"/>
      <c r="J24" s="37"/>
      <c r="K24" s="39"/>
      <c r="L24" s="39"/>
      <c r="M24" s="39"/>
      <c r="N24" s="37"/>
      <c r="O24" s="39"/>
      <c r="P24" s="39"/>
      <c r="Q24" s="39"/>
      <c r="R24" s="37"/>
    </row>
    <row r="25" spans="1:18" x14ac:dyDescent="0.25">
      <c r="A25" s="49" t="str">
        <f>'Support Sheet'!$H$6</f>
        <v>Employee4</v>
      </c>
      <c r="B25" s="16" t="str">
        <f>'Support Sheet'!$L$3</f>
        <v>AL</v>
      </c>
      <c r="C25" s="15" t="str">
        <f>IFERROR(VLOOKUP($A$25&amp;$B25,RawSummary!$A$1:$O$100,4,0),"")</f>
        <v xml:space="preserve"> </v>
      </c>
      <c r="D25" s="15" t="str">
        <f>IFERROR(VLOOKUP($A$25&amp;$B25,RawSummary!$A$1:$O$100,5,0),"")</f>
        <v xml:space="preserve"> </v>
      </c>
      <c r="E25" s="28" t="str">
        <f>IFERROR(VLOOKUP($A$25&amp;$B25,RawSummary!$A$1:$O$100,6,0),"")</f>
        <v xml:space="preserve"> </v>
      </c>
      <c r="F25" s="35">
        <f>IFERROR(SUMIFS(Database!$I:$I,Database!$C:$C, $A$25,Database!$D:$D, $B25, Database!$E:$E,2019,Database!$G:$G, F$6),0)</f>
        <v>0</v>
      </c>
      <c r="G25" s="31" t="str">
        <f>IFERROR(VLOOKUP($A$25&amp;$B25,RawSummary!$A$1:$O$100,7,0),"")</f>
        <v xml:space="preserve"> </v>
      </c>
      <c r="H25" s="15" t="str">
        <f>IFERROR(VLOOKUP($A$25&amp;$B25,RawSummary!$A$1:$O$100,8,0),"")</f>
        <v xml:space="preserve"> </v>
      </c>
      <c r="I25" s="28" t="str">
        <f>IFERROR(VLOOKUP($A$25&amp;$B25,RawSummary!$A$1:$O$100,9,0),"")</f>
        <v xml:space="preserve"> </v>
      </c>
      <c r="J25" s="35">
        <f>IFERROR(SUMIFS(Database!$I:$I,Database!$C:$C, $A$25,Database!$D:$D, $B25,Database!$G:$G, J$6),0)</f>
        <v>0</v>
      </c>
      <c r="K25" s="31" t="str">
        <f>IFERROR(VLOOKUP($A$25&amp;$B25,RawSummary!$A$1:$O$100,10,0),"")</f>
        <v xml:space="preserve"> </v>
      </c>
      <c r="L25" s="15" t="str">
        <f>IFERROR(VLOOKUP($A$25&amp;$B25,RawSummary!$A$1:$O$100,11,0),"")</f>
        <v xml:space="preserve"> </v>
      </c>
      <c r="M25" s="28" t="str">
        <f>IFERROR(VLOOKUP($A$25&amp;$B25,RawSummary!$A$1:$O$100,12,0),"")</f>
        <v xml:space="preserve"> </v>
      </c>
      <c r="N25" s="35">
        <f>IFERROR(SUMIFS(Database!$I:$I,Database!$C:$C, $A$25,Database!$D:$D, $B25,Database!$G:$G, N$6),0)</f>
        <v>0</v>
      </c>
      <c r="O25" s="31" t="str">
        <f>IFERROR(VLOOKUP($A$25&amp;$B25,RawSummary!$A$1:$O$100,13,0),"")</f>
        <v xml:space="preserve"> </v>
      </c>
      <c r="P25" s="15" t="str">
        <f>IFERROR(VLOOKUP($A$25&amp;$B25,RawSummary!$A$1:$O$100,14,0),"")</f>
        <v xml:space="preserve"> </v>
      </c>
      <c r="Q25" s="28" t="str">
        <f>IFERROR(VLOOKUP($A$25&amp;$B25,RawSummary!$A$1:$O$100,15,0),"")</f>
        <v xml:space="preserve"> </v>
      </c>
      <c r="R25" s="35">
        <f>IFERROR(SUMIFS(Database!$I:$I,Database!$C:$C, $A$25,Database!$D:$D, $B25,Database!$G:$G, R$6),0)</f>
        <v>0</v>
      </c>
    </row>
    <row r="26" spans="1:18" x14ac:dyDescent="0.25">
      <c r="A26" s="49"/>
      <c r="B26" s="16" t="str">
        <f>'Support Sheet'!$L$4</f>
        <v>HL</v>
      </c>
      <c r="C26" s="15" t="str">
        <f>IFERROR(VLOOKUP($A$25&amp;$B26,RawSummary!$A$1:$O$100,4,0),"")</f>
        <v xml:space="preserve"> </v>
      </c>
      <c r="D26" s="15" t="str">
        <f>IFERROR(VLOOKUP($A$25&amp;$B26,RawSummary!$A$1:$O$100,4,0),"")</f>
        <v xml:space="preserve"> </v>
      </c>
      <c r="E26" s="28" t="str">
        <f>IFERROR(VLOOKUP($A$25&amp;$B26,RawSummary!$A$1:$O$100,4,0),"")</f>
        <v xml:space="preserve"> </v>
      </c>
      <c r="F26" s="35">
        <f>IFERROR(SUMIFS(Database!$I:$I,Database!$C:$C, $A$25,Database!$D:$D, $B26, Database!$E:$E,2019,Database!$G:$G, F$6),0)</f>
        <v>0</v>
      </c>
      <c r="G26" s="31" t="str">
        <f>IFERROR(VLOOKUP($A$25&amp;$B26,RawSummary!$A$1:$O$100,7,0),"")</f>
        <v xml:space="preserve"> </v>
      </c>
      <c r="H26" s="15" t="str">
        <f>IFERROR(VLOOKUP($A$25&amp;$B26,RawSummary!$A$1:$O$100,8,0),"")</f>
        <v xml:space="preserve"> </v>
      </c>
      <c r="I26" s="28" t="str">
        <f>IFERROR(VLOOKUP($A$25&amp;$B26,RawSummary!$A$1:$O$100,9,0),"")</f>
        <v xml:space="preserve"> </v>
      </c>
      <c r="J26" s="35">
        <f>IFERROR(SUMIFS(Database!$I:$I,Database!$C:$C, $A$25,Database!$D:$D, $B26,Database!$G:$G, J$6),0)</f>
        <v>0</v>
      </c>
      <c r="K26" s="31" t="str">
        <f>IFERROR(VLOOKUP($A$25&amp;$B26,RawSummary!$A$1:$O$100,10,0),"")</f>
        <v xml:space="preserve"> </v>
      </c>
      <c r="L26" s="15" t="str">
        <f>IFERROR(VLOOKUP($A$25&amp;$B26,RawSummary!$A$1:$O$100,11,0),"")</f>
        <v xml:space="preserve"> </v>
      </c>
      <c r="M26" s="28" t="str">
        <f>IFERROR(VLOOKUP($A$25&amp;$B26,RawSummary!$A$1:$O$100,12,0),"")</f>
        <v xml:space="preserve"> </v>
      </c>
      <c r="N26" s="35">
        <f>IFERROR(SUMIFS(Database!$I:$I,Database!$C:$C, $A$25,Database!$D:$D, $B26,Database!$G:$G, N$6),0)</f>
        <v>0</v>
      </c>
      <c r="O26" s="31" t="str">
        <f>IFERROR(VLOOKUP($A$25&amp;$B26,RawSummary!$A$1:$O$100,13,0),"")</f>
        <v xml:space="preserve"> </v>
      </c>
      <c r="P26" s="15" t="str">
        <f>IFERROR(VLOOKUP($A$25&amp;$B26,RawSummary!$A$1:$O$100,14,0),"")</f>
        <v xml:space="preserve"> </v>
      </c>
      <c r="Q26" s="28" t="str">
        <f>IFERROR(VLOOKUP($A$25&amp;$B26,RawSummary!$A$1:$O$100,15,0),"")</f>
        <v xml:space="preserve"> </v>
      </c>
      <c r="R26" s="35">
        <f>IFERROR(SUMIFS(Database!$I:$I,Database!$C:$C, $A$25,Database!$D:$D, $B26,Database!$G:$G, R$6),0)</f>
        <v>0</v>
      </c>
    </row>
    <row r="27" spans="1:18" x14ac:dyDescent="0.25">
      <c r="A27" s="49"/>
      <c r="B27" s="16" t="str">
        <f>'Support Sheet'!$L$5</f>
        <v>SL</v>
      </c>
      <c r="C27" s="15" t="str">
        <f>IFERROR(VLOOKUP($A$25&amp;$B27,RawSummary!$A$1:$O$100,4,0),"")</f>
        <v xml:space="preserve"> </v>
      </c>
      <c r="D27" s="15" t="str">
        <f>IFERROR(VLOOKUP($A$25&amp;$B27,RawSummary!$A$1:$O$100,4,0),"")</f>
        <v xml:space="preserve"> </v>
      </c>
      <c r="E27" s="28" t="str">
        <f>IFERROR(VLOOKUP($A$25&amp;$B27,RawSummary!$A$1:$O$100,4,0),"")</f>
        <v xml:space="preserve"> </v>
      </c>
      <c r="F27" s="35">
        <f>IFERROR(SUMIFS(Database!$I:$I,Database!$C:$C, $A$25,Database!$D:$D, $B27, Database!$E:$E,2019,Database!$G:$G, F$6),0)</f>
        <v>0</v>
      </c>
      <c r="G27" s="31" t="str">
        <f>IFERROR(VLOOKUP($A$25&amp;$B27,RawSummary!$A$1:$O$100,7,0),"")</f>
        <v xml:space="preserve"> </v>
      </c>
      <c r="H27" s="15" t="str">
        <f>IFERROR(VLOOKUP($A$25&amp;$B27,RawSummary!$A$1:$O$100,8,0),"")</f>
        <v xml:space="preserve"> </v>
      </c>
      <c r="I27" s="28" t="str">
        <f>IFERROR(VLOOKUP($A$25&amp;$B27,RawSummary!$A$1:$O$100,9,0),"")</f>
        <v xml:space="preserve"> </v>
      </c>
      <c r="J27" s="35">
        <f>IFERROR(SUMIFS(Database!$I:$I,Database!$C:$C, $A$25,Database!$D:$D, $B27,Database!$G:$G, J$6),0)</f>
        <v>0</v>
      </c>
      <c r="K27" s="31" t="str">
        <f>IFERROR(VLOOKUP($A$25&amp;$B27,RawSummary!$A$1:$O$100,10,0),"")</f>
        <v xml:space="preserve"> </v>
      </c>
      <c r="L27" s="15" t="str">
        <f>IFERROR(VLOOKUP($A$25&amp;$B27,RawSummary!$A$1:$O$100,11,0),"")</f>
        <v xml:space="preserve"> </v>
      </c>
      <c r="M27" s="28" t="str">
        <f>IFERROR(VLOOKUP($A$25&amp;$B27,RawSummary!$A$1:$O$100,12,0),"")</f>
        <v xml:space="preserve"> </v>
      </c>
      <c r="N27" s="35">
        <f>IFERROR(SUMIFS(Database!$I:$I,Database!$C:$C, $A$25,Database!$D:$D, $B27,Database!$G:$G, N$6),0)</f>
        <v>0</v>
      </c>
      <c r="O27" s="31" t="str">
        <f>IFERROR(VLOOKUP($A$25&amp;$B27,RawSummary!$A$1:$O$100,13,0),"")</f>
        <v xml:space="preserve"> </v>
      </c>
      <c r="P27" s="15" t="str">
        <f>IFERROR(VLOOKUP($A$25&amp;$B27,RawSummary!$A$1:$O$100,14,0),"")</f>
        <v xml:space="preserve"> </v>
      </c>
      <c r="Q27" s="28" t="str">
        <f>IFERROR(VLOOKUP($A$25&amp;$B27,RawSummary!$A$1:$O$100,15,0),"")</f>
        <v xml:space="preserve"> </v>
      </c>
      <c r="R27" s="35">
        <f>IFERROR(SUMIFS(Database!$I:$I,Database!$C:$C, $A$25,Database!$D:$D, $B27,Database!$G:$G, R$6),0)</f>
        <v>0</v>
      </c>
    </row>
    <row r="28" spans="1:18" x14ac:dyDescent="0.25">
      <c r="A28" s="49"/>
      <c r="B28" s="16" t="str">
        <f>'Support Sheet'!$L$6</f>
        <v>CL</v>
      </c>
      <c r="C28" s="15" t="str">
        <f>IFERROR(VLOOKUP($A$25&amp;$B28,RawSummary!$A$1:$O$100,4,0),"")</f>
        <v xml:space="preserve"> </v>
      </c>
      <c r="D28" s="15" t="str">
        <f>IFERROR(VLOOKUP($A$25&amp;$B28,RawSummary!$A$1:$O$100,4,0),"")</f>
        <v xml:space="preserve"> </v>
      </c>
      <c r="E28" s="28" t="str">
        <f>IFERROR(VLOOKUP($A$25&amp;$B28,RawSummary!$A$1:$O$100,4,0),"")</f>
        <v xml:space="preserve"> </v>
      </c>
      <c r="F28" s="35">
        <f>IFERROR(SUMIFS(Database!$I:$I,Database!$C:$C, $A$25,Database!$D:$D, $B28, Database!$E:$E,2019,Database!$G:$G, F$6),0)</f>
        <v>0</v>
      </c>
      <c r="G28" s="31" t="str">
        <f>IFERROR(VLOOKUP($A$25&amp;$B28,RawSummary!$A$1:$O$100,7,0),"")</f>
        <v xml:space="preserve"> </v>
      </c>
      <c r="H28" s="15" t="str">
        <f>IFERROR(VLOOKUP($A$25&amp;$B28,RawSummary!$A$1:$O$100,8,0),"")</f>
        <v xml:space="preserve"> </v>
      </c>
      <c r="I28" s="28" t="str">
        <f>IFERROR(VLOOKUP($A$25&amp;$B28,RawSummary!$A$1:$O$100,9,0),"")</f>
        <v xml:space="preserve"> </v>
      </c>
      <c r="J28" s="35">
        <f>IFERROR(SUMIFS(Database!$I:$I,Database!$C:$C, $A$25,Database!$D:$D, $B28,Database!$G:$G, J$6),0)</f>
        <v>0</v>
      </c>
      <c r="K28" s="31" t="str">
        <f>IFERROR(VLOOKUP($A$25&amp;$B28,RawSummary!$A$1:$O$100,10,0),"")</f>
        <v xml:space="preserve"> </v>
      </c>
      <c r="L28" s="15" t="str">
        <f>IFERROR(VLOOKUP($A$25&amp;$B28,RawSummary!$A$1:$O$100,11,0),"")</f>
        <v xml:space="preserve"> </v>
      </c>
      <c r="M28" s="28" t="str">
        <f>IFERROR(VLOOKUP($A$25&amp;$B28,RawSummary!$A$1:$O$100,12,0),"")</f>
        <v xml:space="preserve"> </v>
      </c>
      <c r="N28" s="35">
        <f>IFERROR(SUMIFS(Database!$I:$I,Database!$C:$C, $A$25,Database!$D:$D, $B28,Database!$G:$G, N$6),0)</f>
        <v>0</v>
      </c>
      <c r="O28" s="31" t="str">
        <f>IFERROR(VLOOKUP($A$25&amp;$B28,RawSummary!$A$1:$O$100,13,0),"")</f>
        <v xml:space="preserve"> </v>
      </c>
      <c r="P28" s="15" t="str">
        <f>IFERROR(VLOOKUP($A$25&amp;$B28,RawSummary!$A$1:$O$100,14,0),"")</f>
        <v xml:space="preserve"> </v>
      </c>
      <c r="Q28" s="28" t="str">
        <f>IFERROR(VLOOKUP($A$25&amp;$B28,RawSummary!$A$1:$O$100,15,0),"")</f>
        <v xml:space="preserve"> </v>
      </c>
      <c r="R28" s="35">
        <f>IFERROR(SUMIFS(Database!$I:$I,Database!$C:$C, $A$25,Database!$D:$D, $B28,Database!$G:$G, R$6),0)</f>
        <v>0</v>
      </c>
    </row>
    <row r="29" spans="1:18" x14ac:dyDescent="0.25">
      <c r="A29" s="49"/>
      <c r="B29" s="17" t="s">
        <v>35</v>
      </c>
      <c r="C29" s="14">
        <f>IFERROR(SUMIFS(Database!$I:$I,Database!$C:$C, $A$25,Database!$F:$F, C$6),0)</f>
        <v>0</v>
      </c>
      <c r="D29" s="14">
        <f>IFERROR(SUMIFS(Database!$I:$I,Database!$C:$C, $A$25,Database!$F:$F, D$6),0)</f>
        <v>0</v>
      </c>
      <c r="E29" s="29">
        <f>IFERROR(SUMIFS(Database!$I:$I,Database!$C:$C, $A$25,Database!$F:$F, E$6),0)</f>
        <v>0</v>
      </c>
      <c r="F29" s="36">
        <f>SUM(F25:F28)</f>
        <v>0</v>
      </c>
      <c r="G29" s="32">
        <f>IFERROR(SUMIFS(Database!$I:$I,Database!$C:$C, $A$25,Database!$F:$F, G$6),0)</f>
        <v>0</v>
      </c>
      <c r="H29" s="14">
        <f>IFERROR(SUMIFS(Database!$I:$I,Database!$C:$C, $A$25,Database!$F:$F, H$6),0)</f>
        <v>0</v>
      </c>
      <c r="I29" s="29">
        <f>IFERROR(SUMIFS(Database!$I:$I,Database!$C:$C, $A$25,Database!$F:$F, I$6),0)</f>
        <v>0</v>
      </c>
      <c r="J29" s="36">
        <f>SUM(J25:J28)</f>
        <v>0</v>
      </c>
      <c r="K29" s="32">
        <f>IFERROR(SUMIFS(Database!$I:$I,Database!$C:$C, $A$25,Database!$F:$F, K$6),0)</f>
        <v>0</v>
      </c>
      <c r="L29" s="14">
        <f>IFERROR(SUMIFS(Database!$I:$I,Database!$C:$C, $A$25,Database!$F:$F, L$6),0)</f>
        <v>0</v>
      </c>
      <c r="M29" s="29">
        <f>IFERROR(SUMIFS(Database!$I:$I,Database!$C:$C, $A$25,Database!$F:$F, M$6),0)</f>
        <v>0</v>
      </c>
      <c r="N29" s="36">
        <f>SUM(N25:N28)</f>
        <v>0</v>
      </c>
      <c r="O29" s="32">
        <f>IFERROR(SUMIFS(Database!$I:$I,Database!$C:$C, $A$25,Database!$F:$F, O$6),0)</f>
        <v>0</v>
      </c>
      <c r="P29" s="14">
        <f>IFERROR(SUMIFS(Database!$I:$I,Database!$C:$C, $A$25,Database!$F:$F, P$6),0)</f>
        <v>0</v>
      </c>
      <c r="Q29" s="29">
        <f>IFERROR(SUMIFS(Database!$I:$I,Database!$C:$C, $A$25,Database!$F:$F, Q$6),0)</f>
        <v>0</v>
      </c>
      <c r="R29" s="36">
        <f>SUM(R25:R28)</f>
        <v>0</v>
      </c>
    </row>
    <row r="30" spans="1:18" ht="3" customHeight="1" x14ac:dyDescent="0.25">
      <c r="A30" s="48"/>
      <c r="B30" s="38"/>
      <c r="C30" s="39"/>
      <c r="D30" s="39"/>
      <c r="E30" s="39"/>
      <c r="F30" s="37"/>
      <c r="G30" s="39"/>
      <c r="H30" s="39"/>
      <c r="I30" s="39"/>
      <c r="J30" s="37"/>
      <c r="K30" s="39"/>
      <c r="L30" s="39"/>
      <c r="M30" s="39"/>
      <c r="N30" s="37"/>
      <c r="O30" s="39"/>
      <c r="P30" s="39"/>
      <c r="Q30" s="39"/>
      <c r="R30" s="37"/>
    </row>
    <row r="31" spans="1:18" x14ac:dyDescent="0.25">
      <c r="A31" s="47" t="str">
        <f>'Support Sheet'!$H$7</f>
        <v>Employee5</v>
      </c>
      <c r="B31" s="16" t="str">
        <f>'Support Sheet'!$L$3</f>
        <v>AL</v>
      </c>
      <c r="C31" s="15" t="str">
        <f>IFERROR(VLOOKUP($A$31&amp;$B31,RawSummary!$A$1:$O$100,4,0),"")</f>
        <v xml:space="preserve"> </v>
      </c>
      <c r="D31" s="15" t="str">
        <f>IFERROR(VLOOKUP($A$31&amp;$B31,RawSummary!$A$1:$O$100,5,0),"")</f>
        <v xml:space="preserve"> </v>
      </c>
      <c r="E31" s="28" t="str">
        <f>IFERROR(VLOOKUP($A$31&amp;$B31,RawSummary!$A$1:$O$100,6,0),"")</f>
        <v xml:space="preserve"> </v>
      </c>
      <c r="F31" s="35">
        <f>IFERROR(SUMIFS(Database!$I:$I,Database!$C:$C, $A$31,Database!$D:$D, $B31, Database!$E:$E,2019,Database!$G:$G, F$6),0)</f>
        <v>0</v>
      </c>
      <c r="G31" s="31" t="str">
        <f>IFERROR(VLOOKUP($A$31&amp;$B31,RawSummary!$A$1:$O$100,7,0),"")</f>
        <v xml:space="preserve"> </v>
      </c>
      <c r="H31" s="15" t="str">
        <f>IFERROR(VLOOKUP($A$31&amp;$B31,RawSummary!$A$1:$O$100,8,0),"")</f>
        <v xml:space="preserve"> </v>
      </c>
      <c r="I31" s="28" t="str">
        <f>IFERROR(VLOOKUP($A$31&amp;$B31,RawSummary!$A$1:$O$100,9,0),"")</f>
        <v xml:space="preserve"> </v>
      </c>
      <c r="J31" s="35">
        <f>IFERROR(SUMIFS(Database!$I:$I,Database!$C:$C, $A$31,Database!$D:$D, $B31,Database!$G:$G, J$6),0)</f>
        <v>0</v>
      </c>
      <c r="K31" s="31" t="str">
        <f>IFERROR(VLOOKUP($A$31&amp;$B31,RawSummary!$A$1:$O$100,10,0),"")</f>
        <v xml:space="preserve"> </v>
      </c>
      <c r="L31" s="15" t="str">
        <f>IFERROR(VLOOKUP($A$31&amp;$B31,RawSummary!$A$1:$O$100,11,0),"")</f>
        <v xml:space="preserve"> </v>
      </c>
      <c r="M31" s="28" t="str">
        <f>IFERROR(VLOOKUP($A$31&amp;$B31,RawSummary!$A$1:$O$100,12,0),"")</f>
        <v xml:space="preserve"> </v>
      </c>
      <c r="N31" s="35">
        <f>IFERROR(SUMIFS(Database!$I:$I,Database!$C:$C, $A$31,Database!$D:$D, $B31,Database!$G:$G, N$6),0)</f>
        <v>0</v>
      </c>
      <c r="O31" s="31" t="str">
        <f>IFERROR(VLOOKUP($A$31&amp;$B31,RawSummary!$A$1:$O$100,13,0),"")</f>
        <v xml:space="preserve"> </v>
      </c>
      <c r="P31" s="15" t="str">
        <f>IFERROR(VLOOKUP($A$31&amp;$B31,RawSummary!$A$1:$O$100,14,0),"")</f>
        <v xml:space="preserve"> </v>
      </c>
      <c r="Q31" s="28" t="str">
        <f>IFERROR(VLOOKUP($A$31&amp;$B31,RawSummary!$A$1:$O$100,15,0),"")</f>
        <v xml:space="preserve"> </v>
      </c>
      <c r="R31" s="35">
        <f>IFERROR(SUMIFS(Database!$I:$I,Database!$C:$C, $A$31,Database!$D:$D, $B31,Database!$G:$G, R$6),0)</f>
        <v>0</v>
      </c>
    </row>
    <row r="32" spans="1:18" x14ac:dyDescent="0.25">
      <c r="A32" s="47"/>
      <c r="B32" s="16" t="str">
        <f>'Support Sheet'!$L$4</f>
        <v>HL</v>
      </c>
      <c r="C32" s="15" t="str">
        <f>IFERROR(VLOOKUP($A$31&amp;$B32,RawSummary!$A$1:$O$100,4,0),"")</f>
        <v xml:space="preserve"> </v>
      </c>
      <c r="D32" s="15" t="str">
        <f>IFERROR(VLOOKUP($A$31&amp;$B32,RawSummary!$A$1:$O$100,4,0),"")</f>
        <v xml:space="preserve"> </v>
      </c>
      <c r="E32" s="28" t="str">
        <f>IFERROR(VLOOKUP($A$31&amp;$B32,RawSummary!$A$1:$O$100,4,0),"")</f>
        <v xml:space="preserve"> </v>
      </c>
      <c r="F32" s="35">
        <f>IFERROR(SUMIFS(Database!$I:$I,Database!$C:$C, $A$31,Database!$D:$D, $B32, Database!$E:$E,2019,Database!$G:$G, F$6),0)</f>
        <v>0</v>
      </c>
      <c r="G32" s="31" t="str">
        <f>IFERROR(VLOOKUP($A$31&amp;$B32,RawSummary!$A$1:$O$100,7,0),"")</f>
        <v xml:space="preserve"> </v>
      </c>
      <c r="H32" s="15" t="str">
        <f>IFERROR(VLOOKUP($A$31&amp;$B32,RawSummary!$A$1:$O$100,8,0),"")</f>
        <v xml:space="preserve"> </v>
      </c>
      <c r="I32" s="28" t="str">
        <f>IFERROR(VLOOKUP($A$31&amp;$B32,RawSummary!$A$1:$O$100,9,0),"")</f>
        <v xml:space="preserve"> </v>
      </c>
      <c r="J32" s="35">
        <f>IFERROR(SUMIFS(Database!$I:$I,Database!$C:$C, $A$31,Database!$D:$D, $B32,Database!$G:$G, J$6),0)</f>
        <v>0</v>
      </c>
      <c r="K32" s="31" t="str">
        <f>IFERROR(VLOOKUP($A$31&amp;$B32,RawSummary!$A$1:$O$100,10,0),"")</f>
        <v xml:space="preserve"> </v>
      </c>
      <c r="L32" s="15" t="str">
        <f>IFERROR(VLOOKUP($A$31&amp;$B32,RawSummary!$A$1:$O$100,11,0),"")</f>
        <v xml:space="preserve"> </v>
      </c>
      <c r="M32" s="28" t="str">
        <f>IFERROR(VLOOKUP($A$31&amp;$B32,RawSummary!$A$1:$O$100,12,0),"")</f>
        <v xml:space="preserve"> </v>
      </c>
      <c r="N32" s="35">
        <f>IFERROR(SUMIFS(Database!$I:$I,Database!$C:$C, $A$31,Database!$D:$D, $B32,Database!$G:$G, N$6),0)</f>
        <v>0</v>
      </c>
      <c r="O32" s="31" t="str">
        <f>IFERROR(VLOOKUP($A$31&amp;$B32,RawSummary!$A$1:$O$100,13,0),"")</f>
        <v xml:space="preserve"> </v>
      </c>
      <c r="P32" s="15" t="str">
        <f>IFERROR(VLOOKUP($A$31&amp;$B32,RawSummary!$A$1:$O$100,14,0),"")</f>
        <v xml:space="preserve"> </v>
      </c>
      <c r="Q32" s="28" t="str">
        <f>IFERROR(VLOOKUP($A$31&amp;$B32,RawSummary!$A$1:$O$100,15,0),"")</f>
        <v xml:space="preserve"> </v>
      </c>
      <c r="R32" s="35">
        <f>IFERROR(SUMIFS(Database!$I:$I,Database!$C:$C, $A$31,Database!$D:$D, $B32,Database!$G:$G, R$6),0)</f>
        <v>0</v>
      </c>
    </row>
    <row r="33" spans="1:18" x14ac:dyDescent="0.25">
      <c r="A33" s="47"/>
      <c r="B33" s="16" t="str">
        <f>'Support Sheet'!$L$5</f>
        <v>SL</v>
      </c>
      <c r="C33" s="15" t="str">
        <f>IFERROR(VLOOKUP($A$31&amp;$B33,RawSummary!$A$1:$O$100,4,0),"")</f>
        <v xml:space="preserve"> </v>
      </c>
      <c r="D33" s="15" t="str">
        <f>IFERROR(VLOOKUP($A$31&amp;$B33,RawSummary!$A$1:$O$100,4,0),"")</f>
        <v xml:space="preserve"> </v>
      </c>
      <c r="E33" s="28" t="str">
        <f>IFERROR(VLOOKUP($A$31&amp;$B33,RawSummary!$A$1:$O$100,4,0),"")</f>
        <v xml:space="preserve"> </v>
      </c>
      <c r="F33" s="35">
        <f>IFERROR(SUMIFS(Database!$I:$I,Database!$C:$C, $A$31,Database!$D:$D, $B33, Database!$E:$E,2019,Database!$G:$G, F$6),0)</f>
        <v>0</v>
      </c>
      <c r="G33" s="31" t="str">
        <f>IFERROR(VLOOKUP($A$31&amp;$B33,RawSummary!$A$1:$O$100,7,0),"")</f>
        <v xml:space="preserve"> </v>
      </c>
      <c r="H33" s="15" t="str">
        <f>IFERROR(VLOOKUP($A$31&amp;$B33,RawSummary!$A$1:$O$100,8,0),"")</f>
        <v xml:space="preserve"> </v>
      </c>
      <c r="I33" s="28" t="str">
        <f>IFERROR(VLOOKUP($A$31&amp;$B33,RawSummary!$A$1:$O$100,9,0),"")</f>
        <v xml:space="preserve"> </v>
      </c>
      <c r="J33" s="35">
        <f>IFERROR(SUMIFS(Database!$I:$I,Database!$C:$C, $A$31,Database!$D:$D, $B33,Database!$G:$G, J$6),0)</f>
        <v>0</v>
      </c>
      <c r="K33" s="31" t="str">
        <f>IFERROR(VLOOKUP($A$31&amp;$B33,RawSummary!$A$1:$O$100,10,0),"")</f>
        <v xml:space="preserve"> </v>
      </c>
      <c r="L33" s="15" t="str">
        <f>IFERROR(VLOOKUP($A$31&amp;$B33,RawSummary!$A$1:$O$100,11,0),"")</f>
        <v xml:space="preserve"> </v>
      </c>
      <c r="M33" s="28" t="str">
        <f>IFERROR(VLOOKUP($A$31&amp;$B33,RawSummary!$A$1:$O$100,12,0),"")</f>
        <v xml:space="preserve"> </v>
      </c>
      <c r="N33" s="35">
        <f>IFERROR(SUMIFS(Database!$I:$I,Database!$C:$C, $A$31,Database!$D:$D, $B33,Database!$G:$G, N$6),0)</f>
        <v>0</v>
      </c>
      <c r="O33" s="31" t="str">
        <f>IFERROR(VLOOKUP($A$31&amp;$B33,RawSummary!$A$1:$O$100,13,0),"")</f>
        <v xml:space="preserve"> </v>
      </c>
      <c r="P33" s="15" t="str">
        <f>IFERROR(VLOOKUP($A$31&amp;$B33,RawSummary!$A$1:$O$100,14,0),"")</f>
        <v xml:space="preserve"> </v>
      </c>
      <c r="Q33" s="28" t="str">
        <f>IFERROR(VLOOKUP($A$31&amp;$B33,RawSummary!$A$1:$O$100,15,0),"")</f>
        <v xml:space="preserve"> </v>
      </c>
      <c r="R33" s="35">
        <f>IFERROR(SUMIFS(Database!$I:$I,Database!$C:$C, $A$31,Database!$D:$D, $B33,Database!$G:$G, R$6),0)</f>
        <v>0</v>
      </c>
    </row>
    <row r="34" spans="1:18" x14ac:dyDescent="0.25">
      <c r="A34" s="47"/>
      <c r="B34" s="16" t="str">
        <f>'Support Sheet'!$L$6</f>
        <v>CL</v>
      </c>
      <c r="C34" s="15" t="str">
        <f>IFERROR(VLOOKUP($A$31&amp;$B34,RawSummary!$A$1:$O$100,4,0),"")</f>
        <v xml:space="preserve"> </v>
      </c>
      <c r="D34" s="15" t="str">
        <f>IFERROR(VLOOKUP($A$31&amp;$B34,RawSummary!$A$1:$O$100,4,0),"")</f>
        <v xml:space="preserve"> </v>
      </c>
      <c r="E34" s="28" t="str">
        <f>IFERROR(VLOOKUP($A$31&amp;$B34,RawSummary!$A$1:$O$100,4,0),"")</f>
        <v xml:space="preserve"> </v>
      </c>
      <c r="F34" s="35">
        <f>IFERROR(SUMIFS(Database!$I:$I,Database!$C:$C, $A$31,Database!$D:$D, $B34, Database!$E:$E,2019,Database!$G:$G, F$6),0)</f>
        <v>0</v>
      </c>
      <c r="G34" s="31" t="str">
        <f>IFERROR(VLOOKUP($A$31&amp;$B34,RawSummary!$A$1:$O$100,7,0),"")</f>
        <v xml:space="preserve"> </v>
      </c>
      <c r="H34" s="15" t="str">
        <f>IFERROR(VLOOKUP($A$31&amp;$B34,RawSummary!$A$1:$O$100,8,0),"")</f>
        <v xml:space="preserve"> </v>
      </c>
      <c r="I34" s="28" t="str">
        <f>IFERROR(VLOOKUP($A$31&amp;$B34,RawSummary!$A$1:$O$100,9,0),"")</f>
        <v xml:space="preserve"> </v>
      </c>
      <c r="J34" s="35">
        <f>IFERROR(SUMIFS(Database!$I:$I,Database!$C:$C, $A$31,Database!$D:$D, $B34,Database!$G:$G, J$6),0)</f>
        <v>0</v>
      </c>
      <c r="K34" s="31" t="str">
        <f>IFERROR(VLOOKUP($A$31&amp;$B34,RawSummary!$A$1:$O$100,10,0),"")</f>
        <v xml:space="preserve"> </v>
      </c>
      <c r="L34" s="15" t="str">
        <f>IFERROR(VLOOKUP($A$31&amp;$B34,RawSummary!$A$1:$O$100,11,0),"")</f>
        <v xml:space="preserve"> </v>
      </c>
      <c r="M34" s="28" t="str">
        <f>IFERROR(VLOOKUP($A$31&amp;$B34,RawSummary!$A$1:$O$100,12,0),"")</f>
        <v xml:space="preserve"> </v>
      </c>
      <c r="N34" s="35">
        <f>IFERROR(SUMIFS(Database!$I:$I,Database!$C:$C, $A$31,Database!$D:$D, $B34,Database!$G:$G, N$6),0)</f>
        <v>0</v>
      </c>
      <c r="O34" s="31" t="str">
        <f>IFERROR(VLOOKUP($A$31&amp;$B34,RawSummary!$A$1:$O$100,13,0),"")</f>
        <v xml:space="preserve"> </v>
      </c>
      <c r="P34" s="15" t="str">
        <f>IFERROR(VLOOKUP($A$31&amp;$B34,RawSummary!$A$1:$O$100,14,0),"")</f>
        <v xml:space="preserve"> </v>
      </c>
      <c r="Q34" s="28" t="str">
        <f>IFERROR(VLOOKUP($A$31&amp;$B34,RawSummary!$A$1:$O$100,15,0),"")</f>
        <v xml:space="preserve"> </v>
      </c>
      <c r="R34" s="35">
        <f>IFERROR(SUMIFS(Database!$I:$I,Database!$C:$C, $A$31,Database!$D:$D, $B34,Database!$G:$G, R$6),0)</f>
        <v>0</v>
      </c>
    </row>
    <row r="35" spans="1:18" x14ac:dyDescent="0.25">
      <c r="A35" s="47"/>
      <c r="B35" s="17" t="s">
        <v>35</v>
      </c>
      <c r="C35" s="14">
        <f>IFERROR(SUMIFS(Database!$I:$I,Database!$C:$C, $A$31,Database!$F:$F, C$6),0)</f>
        <v>0</v>
      </c>
      <c r="D35" s="14">
        <f>IFERROR(SUMIFS(Database!$I:$I,Database!$C:$C, $A$31,Database!$F:$F, D$6),0)</f>
        <v>0</v>
      </c>
      <c r="E35" s="29">
        <f>IFERROR(SUMIFS(Database!$I:$I,Database!$C:$C, $A$31,Database!$F:$F, E$6),0)</f>
        <v>0</v>
      </c>
      <c r="F35" s="36">
        <f>SUM(F31:F34)</f>
        <v>0</v>
      </c>
      <c r="G35" s="32">
        <f>IFERROR(SUMIFS(Database!$I:$I,Database!$C:$C, $A$31,Database!$F:$F, G$6),0)</f>
        <v>0</v>
      </c>
      <c r="H35" s="14">
        <f>IFERROR(SUMIFS(Database!$I:$I,Database!$C:$C, $A$31,Database!$F:$F, H$6),0)</f>
        <v>0</v>
      </c>
      <c r="I35" s="29">
        <f>IFERROR(SUMIFS(Database!$I:$I,Database!$C:$C, $A$31,Database!$F:$F, I$6),0)</f>
        <v>0</v>
      </c>
      <c r="J35" s="36">
        <f>SUM(J31:J34)</f>
        <v>0</v>
      </c>
      <c r="K35" s="32">
        <f>IFERROR(SUMIFS(Database!$I:$I,Database!$C:$C, $A$31,Database!$F:$F, K$6),0)</f>
        <v>0</v>
      </c>
      <c r="L35" s="14">
        <f>IFERROR(SUMIFS(Database!$I:$I,Database!$C:$C, $A$31,Database!$F:$F, L$6),0)</f>
        <v>0</v>
      </c>
      <c r="M35" s="29">
        <f>IFERROR(SUMIFS(Database!$I:$I,Database!$C:$C, $A$31,Database!$F:$F, M$6),0)</f>
        <v>0</v>
      </c>
      <c r="N35" s="36">
        <f>SUM(N31:N34)</f>
        <v>0</v>
      </c>
      <c r="O35" s="32">
        <f>IFERROR(SUMIFS(Database!$I:$I,Database!$C:$C, $A$31,Database!$F:$F, O$6),0)</f>
        <v>0</v>
      </c>
      <c r="P35" s="14">
        <f>IFERROR(SUMIFS(Database!$I:$I,Database!$C:$C, $A$31,Database!$F:$F, P$6),0)</f>
        <v>0</v>
      </c>
      <c r="Q35" s="29">
        <f>IFERROR(SUMIFS(Database!$I:$I,Database!$C:$C, $A$31,Database!$F:$F, Q$6),0)</f>
        <v>0</v>
      </c>
      <c r="R35" s="36">
        <f>SUM(R31:R34)</f>
        <v>0</v>
      </c>
    </row>
    <row r="36" spans="1:18" ht="3" customHeight="1" x14ac:dyDescent="0.25">
      <c r="A36" s="50"/>
      <c r="B36" s="38"/>
      <c r="C36" s="39"/>
      <c r="D36" s="39"/>
      <c r="E36" s="39"/>
      <c r="F36" s="37"/>
      <c r="G36" s="39"/>
      <c r="H36" s="39"/>
      <c r="I36" s="39"/>
      <c r="J36" s="37"/>
      <c r="K36" s="39"/>
      <c r="L36" s="39"/>
      <c r="M36" s="39"/>
      <c r="N36" s="37"/>
      <c r="O36" s="39"/>
      <c r="P36" s="39"/>
      <c r="Q36" s="39"/>
      <c r="R36" s="37"/>
    </row>
    <row r="37" spans="1:18" x14ac:dyDescent="0.25">
      <c r="A37" s="49" t="str">
        <f>'Support Sheet'!$H$8</f>
        <v>Employee6</v>
      </c>
      <c r="B37" s="16" t="str">
        <f>'Support Sheet'!$L$3</f>
        <v>AL</v>
      </c>
      <c r="C37" s="15" t="str">
        <f>IFERROR(VLOOKUP($A$37&amp;$B37,RawSummary!$A$1:$O$100,4,0),"")</f>
        <v xml:space="preserve"> </v>
      </c>
      <c r="D37" s="15" t="str">
        <f>IFERROR(VLOOKUP($A$37&amp;$B37,RawSummary!$A$1:$O$100,5,0),"")</f>
        <v xml:space="preserve"> </v>
      </c>
      <c r="E37" s="28" t="str">
        <f>IFERROR(VLOOKUP($A$37&amp;$B37,RawSummary!$A$1:$O$100,6,0),"")</f>
        <v xml:space="preserve"> </v>
      </c>
      <c r="F37" s="35">
        <f>IFERROR(SUMIFS(Database!$I:$I,Database!$C:$C, $A$37,Database!$D:$D, $B37, Database!$E:$E,2019,Database!$G:$G, F$6),0)</f>
        <v>0</v>
      </c>
      <c r="G37" s="31" t="str">
        <f>IFERROR(VLOOKUP($A$37&amp;$B37,RawSummary!$A$1:$O$100,7,0),"")</f>
        <v xml:space="preserve"> </v>
      </c>
      <c r="H37" s="15" t="str">
        <f>IFERROR(VLOOKUP($A$37&amp;$B37,RawSummary!$A$1:$O$100,8,0),"")</f>
        <v xml:space="preserve"> </v>
      </c>
      <c r="I37" s="28" t="str">
        <f>IFERROR(VLOOKUP($A$37&amp;$B37,RawSummary!$A$1:$O$100,9,0),"")</f>
        <v xml:space="preserve"> </v>
      </c>
      <c r="J37" s="35">
        <f>IFERROR(SUMIFS(Database!$I:$I,Database!$C:$C, $A$37,Database!$D:$D, $B37,Database!$G:$G, J$6),0)</f>
        <v>0</v>
      </c>
      <c r="K37" s="31" t="str">
        <f>IFERROR(VLOOKUP($A$37&amp;$B37,RawSummary!$A$1:$O$100,10,0),"")</f>
        <v xml:space="preserve"> </v>
      </c>
      <c r="L37" s="15" t="str">
        <f>IFERROR(VLOOKUP($A$37&amp;$B37,RawSummary!$A$1:$O$100,11,0),"")</f>
        <v xml:space="preserve"> </v>
      </c>
      <c r="M37" s="28" t="str">
        <f>IFERROR(VLOOKUP($A$37&amp;$B37,RawSummary!$A$1:$O$100,12,0),"")</f>
        <v xml:space="preserve"> </v>
      </c>
      <c r="N37" s="35">
        <f>IFERROR(SUMIFS(Database!$I:$I,Database!$C:$C, $A$37,Database!$D:$D, $B37,Database!$G:$G, N$6),0)</f>
        <v>0</v>
      </c>
      <c r="O37" s="31" t="str">
        <f>IFERROR(VLOOKUP($A$37&amp;$B37,RawSummary!$A$1:$O$100,13,0),"")</f>
        <v xml:space="preserve"> </v>
      </c>
      <c r="P37" s="15" t="str">
        <f>IFERROR(VLOOKUP($A$37&amp;$B37,RawSummary!$A$1:$O$100,14,0),"")</f>
        <v xml:space="preserve"> </v>
      </c>
      <c r="Q37" s="28" t="str">
        <f>IFERROR(VLOOKUP($A$37&amp;$B37,RawSummary!$A$1:$O$100,15,0),"")</f>
        <v xml:space="preserve"> </v>
      </c>
      <c r="R37" s="35">
        <f>IFERROR(SUMIFS(Database!$I:$I,Database!$C:$C, $A$37,Database!$D:$D, $B37,Database!$G:$G, R$6),0)</f>
        <v>0</v>
      </c>
    </row>
    <row r="38" spans="1:18" x14ac:dyDescent="0.25">
      <c r="A38" s="49"/>
      <c r="B38" s="16" t="str">
        <f>'Support Sheet'!$L$4</f>
        <v>HL</v>
      </c>
      <c r="C38" s="15" t="str">
        <f>IFERROR(VLOOKUP($A$37&amp;$B38,RawSummary!$A$1:$O$100,4,0),"")</f>
        <v xml:space="preserve"> </v>
      </c>
      <c r="D38" s="15" t="str">
        <f>IFERROR(VLOOKUP($A$37&amp;$B38,RawSummary!$A$1:$O$100,4,0),"")</f>
        <v xml:space="preserve"> </v>
      </c>
      <c r="E38" s="28" t="str">
        <f>IFERROR(VLOOKUP($A$37&amp;$B38,RawSummary!$A$1:$O$100,4,0),"")</f>
        <v xml:space="preserve"> </v>
      </c>
      <c r="F38" s="35">
        <f>IFERROR(SUMIFS(Database!$I:$I,Database!$C:$C, $A$37,Database!$D:$D, $B38, Database!$E:$E,2019,Database!$G:$G, F$6),0)</f>
        <v>0</v>
      </c>
      <c r="G38" s="31" t="str">
        <f>IFERROR(VLOOKUP($A$37&amp;$B38,RawSummary!$A$1:$O$100,7,0),"")</f>
        <v xml:space="preserve"> </v>
      </c>
      <c r="H38" s="15" t="str">
        <f>IFERROR(VLOOKUP($A$37&amp;$B38,RawSummary!$A$1:$O$100,8,0),"")</f>
        <v xml:space="preserve"> </v>
      </c>
      <c r="I38" s="28" t="str">
        <f>IFERROR(VLOOKUP($A$37&amp;$B38,RawSummary!$A$1:$O$100,9,0),"")</f>
        <v xml:space="preserve"> </v>
      </c>
      <c r="J38" s="35">
        <f>IFERROR(SUMIFS(Database!$I:$I,Database!$C:$C, $A$37,Database!$D:$D, $B38,Database!$G:$G, J$6),0)</f>
        <v>0</v>
      </c>
      <c r="K38" s="31" t="str">
        <f>IFERROR(VLOOKUP($A$37&amp;$B38,RawSummary!$A$1:$O$100,10,0),"")</f>
        <v xml:space="preserve"> </v>
      </c>
      <c r="L38" s="15" t="str">
        <f>IFERROR(VLOOKUP($A$37&amp;$B38,RawSummary!$A$1:$O$100,11,0),"")</f>
        <v xml:space="preserve"> </v>
      </c>
      <c r="M38" s="28" t="str">
        <f>IFERROR(VLOOKUP($A$37&amp;$B38,RawSummary!$A$1:$O$100,12,0),"")</f>
        <v xml:space="preserve"> </v>
      </c>
      <c r="N38" s="35">
        <f>IFERROR(SUMIFS(Database!$I:$I,Database!$C:$C, $A$37,Database!$D:$D, $B38,Database!$G:$G, N$6),0)</f>
        <v>0</v>
      </c>
      <c r="O38" s="31" t="str">
        <f>IFERROR(VLOOKUP($A$37&amp;$B38,RawSummary!$A$1:$O$100,13,0),"")</f>
        <v xml:space="preserve"> </v>
      </c>
      <c r="P38" s="15" t="str">
        <f>IFERROR(VLOOKUP($A$37&amp;$B38,RawSummary!$A$1:$O$100,14,0),"")</f>
        <v xml:space="preserve"> </v>
      </c>
      <c r="Q38" s="28" t="str">
        <f>IFERROR(VLOOKUP($A$37&amp;$B38,RawSummary!$A$1:$O$100,15,0),"")</f>
        <v xml:space="preserve"> </v>
      </c>
      <c r="R38" s="35">
        <f>IFERROR(SUMIFS(Database!$I:$I,Database!$C:$C, $A$37,Database!$D:$D, $B38,Database!$G:$G, R$6),0)</f>
        <v>0</v>
      </c>
    </row>
    <row r="39" spans="1:18" x14ac:dyDescent="0.25">
      <c r="A39" s="49"/>
      <c r="B39" s="16" t="str">
        <f>'Support Sheet'!$L$5</f>
        <v>SL</v>
      </c>
      <c r="C39" s="15" t="str">
        <f>IFERROR(VLOOKUP($A$37&amp;$B39,RawSummary!$A$1:$O$100,4,0),"")</f>
        <v xml:space="preserve"> </v>
      </c>
      <c r="D39" s="15" t="str">
        <f>IFERROR(VLOOKUP($A$37&amp;$B39,RawSummary!$A$1:$O$100,4,0),"")</f>
        <v xml:space="preserve"> </v>
      </c>
      <c r="E39" s="28" t="str">
        <f>IFERROR(VLOOKUP($A$37&amp;$B39,RawSummary!$A$1:$O$100,4,0),"")</f>
        <v xml:space="preserve"> </v>
      </c>
      <c r="F39" s="35">
        <f>IFERROR(SUMIFS(Database!$I:$I,Database!$C:$C, $A$37,Database!$D:$D, $B39, Database!$E:$E,2019,Database!$G:$G, F$6),0)</f>
        <v>0</v>
      </c>
      <c r="G39" s="31" t="str">
        <f>IFERROR(VLOOKUP($A$37&amp;$B39,RawSummary!$A$1:$O$100,7,0),"")</f>
        <v xml:space="preserve"> </v>
      </c>
      <c r="H39" s="15" t="str">
        <f>IFERROR(VLOOKUP($A$37&amp;$B39,RawSummary!$A$1:$O$100,8,0),"")</f>
        <v xml:space="preserve"> </v>
      </c>
      <c r="I39" s="28" t="str">
        <f>IFERROR(VLOOKUP($A$37&amp;$B39,RawSummary!$A$1:$O$100,9,0),"")</f>
        <v xml:space="preserve"> </v>
      </c>
      <c r="J39" s="35">
        <f>IFERROR(SUMIFS(Database!$I:$I,Database!$C:$C, $A$37,Database!$D:$D, $B39,Database!$G:$G, J$6),0)</f>
        <v>0</v>
      </c>
      <c r="K39" s="31" t="str">
        <f>IFERROR(VLOOKUP($A$37&amp;$B39,RawSummary!$A$1:$O$100,10,0),"")</f>
        <v xml:space="preserve"> </v>
      </c>
      <c r="L39" s="15" t="str">
        <f>IFERROR(VLOOKUP($A$37&amp;$B39,RawSummary!$A$1:$O$100,11,0),"")</f>
        <v xml:space="preserve"> </v>
      </c>
      <c r="M39" s="28" t="str">
        <f>IFERROR(VLOOKUP($A$37&amp;$B39,RawSummary!$A$1:$O$100,12,0),"")</f>
        <v xml:space="preserve"> </v>
      </c>
      <c r="N39" s="35">
        <f>IFERROR(SUMIFS(Database!$I:$I,Database!$C:$C, $A$37,Database!$D:$D, $B39,Database!$G:$G, N$6),0)</f>
        <v>0</v>
      </c>
      <c r="O39" s="31" t="str">
        <f>IFERROR(VLOOKUP($A$37&amp;$B39,RawSummary!$A$1:$O$100,13,0),"")</f>
        <v xml:space="preserve"> </v>
      </c>
      <c r="P39" s="15" t="str">
        <f>IFERROR(VLOOKUP($A$37&amp;$B39,RawSummary!$A$1:$O$100,14,0),"")</f>
        <v xml:space="preserve"> </v>
      </c>
      <c r="Q39" s="28" t="str">
        <f>IFERROR(VLOOKUP($A$37&amp;$B39,RawSummary!$A$1:$O$100,15,0),"")</f>
        <v xml:space="preserve"> </v>
      </c>
      <c r="R39" s="35">
        <f>IFERROR(SUMIFS(Database!$I:$I,Database!$C:$C, $A$37,Database!$D:$D, $B39,Database!$G:$G, R$6),0)</f>
        <v>0</v>
      </c>
    </row>
    <row r="40" spans="1:18" x14ac:dyDescent="0.25">
      <c r="A40" s="49"/>
      <c r="B40" s="16" t="str">
        <f>'Support Sheet'!$L$6</f>
        <v>CL</v>
      </c>
      <c r="C40" s="15" t="str">
        <f>IFERROR(VLOOKUP($A$37&amp;$B40,RawSummary!$A$1:$O$100,4,0),"")</f>
        <v xml:space="preserve"> </v>
      </c>
      <c r="D40" s="15" t="str">
        <f>IFERROR(VLOOKUP($A$37&amp;$B40,RawSummary!$A$1:$O$100,4,0),"")</f>
        <v xml:space="preserve"> </v>
      </c>
      <c r="E40" s="28" t="str">
        <f>IFERROR(VLOOKUP($A$37&amp;$B40,RawSummary!$A$1:$O$100,4,0),"")</f>
        <v xml:space="preserve"> </v>
      </c>
      <c r="F40" s="35">
        <f>IFERROR(SUMIFS(Database!$I:$I,Database!$C:$C, $A$37,Database!$D:$D, $B40, Database!$E:$E,2019,Database!$G:$G, F$6),0)</f>
        <v>0</v>
      </c>
      <c r="G40" s="31" t="str">
        <f>IFERROR(VLOOKUP($A$37&amp;$B40,RawSummary!$A$1:$O$100,7,0),"")</f>
        <v xml:space="preserve"> </v>
      </c>
      <c r="H40" s="15" t="str">
        <f>IFERROR(VLOOKUP($A$37&amp;$B40,RawSummary!$A$1:$O$100,8,0),"")</f>
        <v xml:space="preserve"> </v>
      </c>
      <c r="I40" s="28" t="str">
        <f>IFERROR(VLOOKUP($A$37&amp;$B40,RawSummary!$A$1:$O$100,9,0),"")</f>
        <v xml:space="preserve"> </v>
      </c>
      <c r="J40" s="35">
        <f>IFERROR(SUMIFS(Database!$I:$I,Database!$C:$C, $A$37,Database!$D:$D, $B40,Database!$G:$G, J$6),0)</f>
        <v>0</v>
      </c>
      <c r="K40" s="31" t="str">
        <f>IFERROR(VLOOKUP($A$37&amp;$B40,RawSummary!$A$1:$O$100,10,0),"")</f>
        <v xml:space="preserve"> </v>
      </c>
      <c r="L40" s="15" t="str">
        <f>IFERROR(VLOOKUP($A$37&amp;$B40,RawSummary!$A$1:$O$100,11,0),"")</f>
        <v xml:space="preserve"> </v>
      </c>
      <c r="M40" s="28" t="str">
        <f>IFERROR(VLOOKUP($A$37&amp;$B40,RawSummary!$A$1:$O$100,12,0),"")</f>
        <v xml:space="preserve"> </v>
      </c>
      <c r="N40" s="35">
        <f>IFERROR(SUMIFS(Database!$I:$I,Database!$C:$C, $A$37,Database!$D:$D, $B40,Database!$G:$G, N$6),0)</f>
        <v>0</v>
      </c>
      <c r="O40" s="31" t="str">
        <f>IFERROR(VLOOKUP($A$37&amp;$B40,RawSummary!$A$1:$O$100,13,0),"")</f>
        <v xml:space="preserve"> </v>
      </c>
      <c r="P40" s="15" t="str">
        <f>IFERROR(VLOOKUP($A$37&amp;$B40,RawSummary!$A$1:$O$100,14,0),"")</f>
        <v xml:space="preserve"> </v>
      </c>
      <c r="Q40" s="28" t="str">
        <f>IFERROR(VLOOKUP($A$37&amp;$B40,RawSummary!$A$1:$O$100,15,0),"")</f>
        <v xml:space="preserve"> </v>
      </c>
      <c r="R40" s="35">
        <f>IFERROR(SUMIFS(Database!$I:$I,Database!$C:$C, $A$37,Database!$D:$D, $B40,Database!$G:$G, R$6),0)</f>
        <v>0</v>
      </c>
    </row>
    <row r="41" spans="1:18" x14ac:dyDescent="0.25">
      <c r="A41" s="49"/>
      <c r="B41" s="17" t="s">
        <v>35</v>
      </c>
      <c r="C41" s="14">
        <f>IFERROR(SUMIFS(Database!$I:$I,Database!$C:$C, $A$37,Database!$F:$F, C$6),0)</f>
        <v>0</v>
      </c>
      <c r="D41" s="14">
        <f>IFERROR(SUMIFS(Database!$I:$I,Database!$C:$C, $A$37,Database!$F:$F, D$6),0)</f>
        <v>0</v>
      </c>
      <c r="E41" s="29">
        <f>IFERROR(SUMIFS(Database!$I:$I,Database!$C:$C, $A$37,Database!$F:$F, E$6),0)</f>
        <v>0</v>
      </c>
      <c r="F41" s="36">
        <f>SUM(F37:F40)</f>
        <v>0</v>
      </c>
      <c r="G41" s="32">
        <f>IFERROR(SUMIFS(Database!$I:$I,Database!$C:$C, $A$37,Database!$F:$F, G$6),0)</f>
        <v>0</v>
      </c>
      <c r="H41" s="14">
        <f>IFERROR(SUMIFS(Database!$I:$I,Database!$C:$C, $A$37,Database!$F:$F, H$6),0)</f>
        <v>0</v>
      </c>
      <c r="I41" s="29">
        <f>IFERROR(SUMIFS(Database!$I:$I,Database!$C:$C, $A$37,Database!$F:$F, I$6),0)</f>
        <v>0</v>
      </c>
      <c r="J41" s="36">
        <f>SUM(J37:J40)</f>
        <v>0</v>
      </c>
      <c r="K41" s="32">
        <f>IFERROR(SUMIFS(Database!$I:$I,Database!$C:$C, $A$37,Database!$F:$F, K$6),0)</f>
        <v>0</v>
      </c>
      <c r="L41" s="14">
        <f>IFERROR(SUMIFS(Database!$I:$I,Database!$C:$C, $A$37,Database!$F:$F, L$6),0)</f>
        <v>0</v>
      </c>
      <c r="M41" s="29">
        <f>IFERROR(SUMIFS(Database!$I:$I,Database!$C:$C, $A$37,Database!$F:$F, M$6),0)</f>
        <v>0</v>
      </c>
      <c r="N41" s="36">
        <f>SUM(N37:N40)</f>
        <v>0</v>
      </c>
      <c r="O41" s="32">
        <f>IFERROR(SUMIFS(Database!$I:$I,Database!$C:$C, $A$37,Database!$F:$F, O$6),0)</f>
        <v>0</v>
      </c>
      <c r="P41" s="14">
        <f>IFERROR(SUMIFS(Database!$I:$I,Database!$C:$C, $A$37,Database!$F:$F, P$6),0)</f>
        <v>0</v>
      </c>
      <c r="Q41" s="29">
        <f>IFERROR(SUMIFS(Database!$I:$I,Database!$C:$C, $A$37,Database!$F:$F, Q$6),0)</f>
        <v>0</v>
      </c>
      <c r="R41" s="36">
        <f>SUM(R37:R40)</f>
        <v>0</v>
      </c>
    </row>
    <row r="42" spans="1:18" ht="3" customHeight="1" x14ac:dyDescent="0.25">
      <c r="A42" s="51"/>
      <c r="B42" s="38"/>
      <c r="C42" s="39"/>
      <c r="D42" s="39"/>
      <c r="E42" s="39"/>
      <c r="F42" s="37"/>
      <c r="G42" s="39"/>
      <c r="H42" s="39"/>
      <c r="I42" s="39"/>
      <c r="J42" s="37"/>
      <c r="K42" s="39"/>
      <c r="L42" s="39"/>
      <c r="M42" s="39"/>
      <c r="N42" s="37"/>
      <c r="O42" s="39"/>
      <c r="P42" s="39"/>
      <c r="Q42" s="39"/>
      <c r="R42" s="37"/>
    </row>
    <row r="43" spans="1:18" x14ac:dyDescent="0.25">
      <c r="A43" s="47" t="str">
        <f>'Support Sheet'!$H$9</f>
        <v>Employee7</v>
      </c>
      <c r="B43" s="16" t="str">
        <f>'Support Sheet'!$L$3</f>
        <v>AL</v>
      </c>
      <c r="C43" s="15" t="str">
        <f>IFERROR(VLOOKUP($A$43&amp;$B43,RawSummary!$A$1:$O$100,4,0),"")</f>
        <v xml:space="preserve"> </v>
      </c>
      <c r="D43" s="15" t="str">
        <f>IFERROR(VLOOKUP($A$43&amp;$B43,RawSummary!$A$1:$O$100,5,0),"")</f>
        <v xml:space="preserve"> </v>
      </c>
      <c r="E43" s="28" t="str">
        <f>IFERROR(VLOOKUP($A$43&amp;$B43,RawSummary!$A$1:$O$100,6,0),"")</f>
        <v xml:space="preserve"> </v>
      </c>
      <c r="F43" s="35">
        <f>IFERROR(SUMIFS(Database!$I:$I,Database!$C:$C, $A$43,Database!$D:$D, $B43, Database!$E:$E,2019,Database!$G:$G, F$6),0)</f>
        <v>0</v>
      </c>
      <c r="G43" s="31" t="str">
        <f>IFERROR(VLOOKUP($A$43&amp;$B43,RawSummary!$A$1:$O$100,7,0),"")</f>
        <v xml:space="preserve"> </v>
      </c>
      <c r="H43" s="15" t="str">
        <f>IFERROR(VLOOKUP($A$43&amp;$B43,RawSummary!$A$1:$O$100,8,0),"")</f>
        <v xml:space="preserve"> </v>
      </c>
      <c r="I43" s="28" t="str">
        <f>IFERROR(VLOOKUP($A$43&amp;$B43,RawSummary!$A$1:$O$100,9,0),"")</f>
        <v xml:space="preserve"> </v>
      </c>
      <c r="J43" s="35">
        <f>IFERROR(SUMIFS(Database!$I:$I,Database!$C:$C, $A$43,Database!$D:$D, $B43,Database!$G:$G, J$6),0)</f>
        <v>0</v>
      </c>
      <c r="K43" s="31" t="str">
        <f>IFERROR(VLOOKUP($A$43&amp;$B43,RawSummary!$A$1:$O$100,10,0),"")</f>
        <v xml:space="preserve"> </v>
      </c>
      <c r="L43" s="15" t="str">
        <f>IFERROR(VLOOKUP($A$43&amp;$B43,RawSummary!$A$1:$O$100,11,0),"")</f>
        <v xml:space="preserve"> </v>
      </c>
      <c r="M43" s="28" t="str">
        <f>IFERROR(VLOOKUP($A$43&amp;$B43,RawSummary!$A$1:$O$100,12,0),"")</f>
        <v xml:space="preserve"> </v>
      </c>
      <c r="N43" s="35">
        <f>IFERROR(SUMIFS(Database!$I:$I,Database!$C:$C, $A$43,Database!$D:$D, $B43,Database!$G:$G, N$6),0)</f>
        <v>0</v>
      </c>
      <c r="O43" s="31" t="str">
        <f>IFERROR(VLOOKUP($A$43&amp;$B43,RawSummary!$A$1:$O$100,13,0),"")</f>
        <v xml:space="preserve"> </v>
      </c>
      <c r="P43" s="15" t="str">
        <f>IFERROR(VLOOKUP($A$43&amp;$B43,RawSummary!$A$1:$O$100,14,0),"")</f>
        <v xml:space="preserve"> </v>
      </c>
      <c r="Q43" s="28" t="str">
        <f>IFERROR(VLOOKUP($A$43&amp;$B43,RawSummary!$A$1:$O$100,15,0),"")</f>
        <v xml:space="preserve"> </v>
      </c>
      <c r="R43" s="35">
        <f>IFERROR(SUMIFS(Database!$I:$I,Database!$C:$C, $A$43,Database!$D:$D, $B43,Database!$G:$G, R$6),0)</f>
        <v>0</v>
      </c>
    </row>
    <row r="44" spans="1:18" x14ac:dyDescent="0.25">
      <c r="A44" s="47"/>
      <c r="B44" s="16" t="str">
        <f>'Support Sheet'!$L$4</f>
        <v>HL</v>
      </c>
      <c r="C44" s="15" t="str">
        <f>IFERROR(VLOOKUP($A$43&amp;$B44,RawSummary!$A$1:$O$100,4,0),"")</f>
        <v xml:space="preserve"> </v>
      </c>
      <c r="D44" s="15" t="str">
        <f>IFERROR(VLOOKUP($A$43&amp;$B44,RawSummary!$A$1:$O$100,4,0),"")</f>
        <v xml:space="preserve"> </v>
      </c>
      <c r="E44" s="28" t="str">
        <f>IFERROR(VLOOKUP($A$43&amp;$B44,RawSummary!$A$1:$O$100,4,0),"")</f>
        <v xml:space="preserve"> </v>
      </c>
      <c r="F44" s="35">
        <f>IFERROR(SUMIFS(Database!$I:$I,Database!$C:$C, $A$43,Database!$D:$D, $B44, Database!$E:$E,2019,Database!$G:$G, F$6),0)</f>
        <v>0</v>
      </c>
      <c r="G44" s="31" t="str">
        <f>IFERROR(VLOOKUP($A$43&amp;$B44,RawSummary!$A$1:$O$100,7,0),"")</f>
        <v xml:space="preserve"> </v>
      </c>
      <c r="H44" s="15" t="str">
        <f>IFERROR(VLOOKUP($A$43&amp;$B44,RawSummary!$A$1:$O$100,8,0),"")</f>
        <v xml:space="preserve"> </v>
      </c>
      <c r="I44" s="28" t="str">
        <f>IFERROR(VLOOKUP($A$43&amp;$B44,RawSummary!$A$1:$O$100,9,0),"")</f>
        <v xml:space="preserve"> </v>
      </c>
      <c r="J44" s="35">
        <f>IFERROR(SUMIFS(Database!$I:$I,Database!$C:$C, $A$43,Database!$D:$D, $B44,Database!$G:$G, J$6),0)</f>
        <v>0</v>
      </c>
      <c r="K44" s="31" t="str">
        <f>IFERROR(VLOOKUP($A$43&amp;$B44,RawSummary!$A$1:$O$100,10,0),"")</f>
        <v xml:space="preserve"> </v>
      </c>
      <c r="L44" s="15" t="str">
        <f>IFERROR(VLOOKUP($A$43&amp;$B44,RawSummary!$A$1:$O$100,11,0),"")</f>
        <v xml:space="preserve"> </v>
      </c>
      <c r="M44" s="28" t="str">
        <f>IFERROR(VLOOKUP($A$43&amp;$B44,RawSummary!$A$1:$O$100,12,0),"")</f>
        <v xml:space="preserve"> </v>
      </c>
      <c r="N44" s="35">
        <f>IFERROR(SUMIFS(Database!$I:$I,Database!$C:$C, $A$43,Database!$D:$D, $B44,Database!$G:$G, N$6),0)</f>
        <v>0</v>
      </c>
      <c r="O44" s="31" t="str">
        <f>IFERROR(VLOOKUP($A$43&amp;$B44,RawSummary!$A$1:$O$100,13,0),"")</f>
        <v xml:space="preserve"> </v>
      </c>
      <c r="P44" s="15" t="str">
        <f>IFERROR(VLOOKUP($A$43&amp;$B44,RawSummary!$A$1:$O$100,14,0),"")</f>
        <v xml:space="preserve"> </v>
      </c>
      <c r="Q44" s="28" t="str">
        <f>IFERROR(VLOOKUP($A$43&amp;$B44,RawSummary!$A$1:$O$100,15,0),"")</f>
        <v xml:space="preserve"> </v>
      </c>
      <c r="R44" s="35">
        <f>IFERROR(SUMIFS(Database!$I:$I,Database!$C:$C, $A$43,Database!$D:$D, $B44,Database!$G:$G, R$6),0)</f>
        <v>0</v>
      </c>
    </row>
    <row r="45" spans="1:18" x14ac:dyDescent="0.25">
      <c r="A45" s="47"/>
      <c r="B45" s="16" t="str">
        <f>'Support Sheet'!$L$5</f>
        <v>SL</v>
      </c>
      <c r="C45" s="15" t="str">
        <f>IFERROR(VLOOKUP($A$43&amp;$B45,RawSummary!$A$1:$O$100,4,0),"")</f>
        <v xml:space="preserve"> </v>
      </c>
      <c r="D45" s="15" t="str">
        <f>IFERROR(VLOOKUP($A$43&amp;$B45,RawSummary!$A$1:$O$100,4,0),"")</f>
        <v xml:space="preserve"> </v>
      </c>
      <c r="E45" s="28" t="str">
        <f>IFERROR(VLOOKUP($A$43&amp;$B45,RawSummary!$A$1:$O$100,4,0),"")</f>
        <v xml:space="preserve"> </v>
      </c>
      <c r="F45" s="35">
        <f>IFERROR(SUMIFS(Database!$I:$I,Database!$C:$C, $A$43,Database!$D:$D, $B45, Database!$E:$E,2019,Database!$G:$G, F$6),0)</f>
        <v>0</v>
      </c>
      <c r="G45" s="31" t="str">
        <f>IFERROR(VLOOKUP($A$43&amp;$B45,RawSummary!$A$1:$O$100,7,0),"")</f>
        <v xml:space="preserve"> </v>
      </c>
      <c r="H45" s="15" t="str">
        <f>IFERROR(VLOOKUP($A$43&amp;$B45,RawSummary!$A$1:$O$100,8,0),"")</f>
        <v xml:space="preserve"> </v>
      </c>
      <c r="I45" s="28" t="str">
        <f>IFERROR(VLOOKUP($A$43&amp;$B45,RawSummary!$A$1:$O$100,9,0),"")</f>
        <v xml:space="preserve"> </v>
      </c>
      <c r="J45" s="35">
        <f>IFERROR(SUMIFS(Database!$I:$I,Database!$C:$C, $A$43,Database!$D:$D, $B45,Database!$G:$G, J$6),0)</f>
        <v>0</v>
      </c>
      <c r="K45" s="31" t="str">
        <f>IFERROR(VLOOKUP($A$43&amp;$B45,RawSummary!$A$1:$O$100,10,0),"")</f>
        <v xml:space="preserve"> </v>
      </c>
      <c r="L45" s="15" t="str">
        <f>IFERROR(VLOOKUP($A$43&amp;$B45,RawSummary!$A$1:$O$100,11,0),"")</f>
        <v xml:space="preserve"> </v>
      </c>
      <c r="M45" s="28" t="str">
        <f>IFERROR(VLOOKUP($A$43&amp;$B45,RawSummary!$A$1:$O$100,12,0),"")</f>
        <v xml:space="preserve"> </v>
      </c>
      <c r="N45" s="35">
        <f>IFERROR(SUMIFS(Database!$I:$I,Database!$C:$C, $A$43,Database!$D:$D, $B45,Database!$G:$G, N$6),0)</f>
        <v>0</v>
      </c>
      <c r="O45" s="31" t="str">
        <f>IFERROR(VLOOKUP($A$43&amp;$B45,RawSummary!$A$1:$O$100,13,0),"")</f>
        <v xml:space="preserve"> </v>
      </c>
      <c r="P45" s="15" t="str">
        <f>IFERROR(VLOOKUP($A$43&amp;$B45,RawSummary!$A$1:$O$100,14,0),"")</f>
        <v xml:space="preserve"> </v>
      </c>
      <c r="Q45" s="28" t="str">
        <f>IFERROR(VLOOKUP($A$43&amp;$B45,RawSummary!$A$1:$O$100,15,0),"")</f>
        <v xml:space="preserve"> </v>
      </c>
      <c r="R45" s="35">
        <f>IFERROR(SUMIFS(Database!$I:$I,Database!$C:$C, $A$43,Database!$D:$D, $B45,Database!$G:$G, R$6),0)</f>
        <v>0</v>
      </c>
    </row>
    <row r="46" spans="1:18" x14ac:dyDescent="0.25">
      <c r="A46" s="47"/>
      <c r="B46" s="16" t="str">
        <f>'Support Sheet'!$L$6</f>
        <v>CL</v>
      </c>
      <c r="C46" s="15" t="str">
        <f>IFERROR(VLOOKUP($A$43&amp;$B46,RawSummary!$A$1:$O$100,4,0),"")</f>
        <v xml:space="preserve"> </v>
      </c>
      <c r="D46" s="15" t="str">
        <f>IFERROR(VLOOKUP($A$43&amp;$B46,RawSummary!$A$1:$O$100,4,0),"")</f>
        <v xml:space="preserve"> </v>
      </c>
      <c r="E46" s="28" t="str">
        <f>IFERROR(VLOOKUP($A$43&amp;$B46,RawSummary!$A$1:$O$100,4,0),"")</f>
        <v xml:space="preserve"> </v>
      </c>
      <c r="F46" s="35">
        <f>IFERROR(SUMIFS(Database!$I:$I,Database!$C:$C, $A$43,Database!$D:$D, $B46, Database!$E:$E,2019,Database!$G:$G, F$6),0)</f>
        <v>0</v>
      </c>
      <c r="G46" s="31" t="str">
        <f>IFERROR(VLOOKUP($A$43&amp;$B46,RawSummary!$A$1:$O$100,7,0),"")</f>
        <v xml:space="preserve"> </v>
      </c>
      <c r="H46" s="15" t="str">
        <f>IFERROR(VLOOKUP($A$43&amp;$B46,RawSummary!$A$1:$O$100,8,0),"")</f>
        <v xml:space="preserve"> </v>
      </c>
      <c r="I46" s="28" t="str">
        <f>IFERROR(VLOOKUP($A$43&amp;$B46,RawSummary!$A$1:$O$100,9,0),"")</f>
        <v xml:space="preserve"> </v>
      </c>
      <c r="J46" s="35">
        <f>IFERROR(SUMIFS(Database!$I:$I,Database!$C:$C, $A$43,Database!$D:$D, $B46,Database!$G:$G, J$6),0)</f>
        <v>0</v>
      </c>
      <c r="K46" s="31" t="str">
        <f>IFERROR(VLOOKUP($A$43&amp;$B46,RawSummary!$A$1:$O$100,10,0),"")</f>
        <v xml:space="preserve"> </v>
      </c>
      <c r="L46" s="15" t="str">
        <f>IFERROR(VLOOKUP($A$43&amp;$B46,RawSummary!$A$1:$O$100,11,0),"")</f>
        <v xml:space="preserve"> </v>
      </c>
      <c r="M46" s="28" t="str">
        <f>IFERROR(VLOOKUP($A$43&amp;$B46,RawSummary!$A$1:$O$100,12,0),"")</f>
        <v xml:space="preserve"> </v>
      </c>
      <c r="N46" s="35">
        <f>IFERROR(SUMIFS(Database!$I:$I,Database!$C:$C, $A$43,Database!$D:$D, $B46,Database!$G:$G, N$6),0)</f>
        <v>0</v>
      </c>
      <c r="O46" s="31" t="str">
        <f>IFERROR(VLOOKUP($A$43&amp;$B46,RawSummary!$A$1:$O$100,13,0),"")</f>
        <v xml:space="preserve"> </v>
      </c>
      <c r="P46" s="15" t="str">
        <f>IFERROR(VLOOKUP($A$43&amp;$B46,RawSummary!$A$1:$O$100,14,0),"")</f>
        <v xml:space="preserve"> </v>
      </c>
      <c r="Q46" s="28" t="str">
        <f>IFERROR(VLOOKUP($A$43&amp;$B46,RawSummary!$A$1:$O$100,15,0),"")</f>
        <v xml:space="preserve"> </v>
      </c>
      <c r="R46" s="35">
        <f>IFERROR(SUMIFS(Database!$I:$I,Database!$C:$C, $A$43,Database!$D:$D, $B46,Database!$G:$G, R$6),0)</f>
        <v>0</v>
      </c>
    </row>
    <row r="47" spans="1:18" x14ac:dyDescent="0.25">
      <c r="A47" s="47"/>
      <c r="B47" s="17" t="s">
        <v>35</v>
      </c>
      <c r="C47" s="14">
        <f>IFERROR(SUMIFS(Database!$I:$I,Database!$C:$C, $A$43,Database!$F:$F, C$6),0)</f>
        <v>0</v>
      </c>
      <c r="D47" s="14">
        <f>IFERROR(SUMIFS(Database!$I:$I,Database!$C:$C, $A$43,Database!$F:$F, D$6),0)</f>
        <v>0</v>
      </c>
      <c r="E47" s="29">
        <f>IFERROR(SUMIFS(Database!$I:$I,Database!$C:$C, $A$43,Database!$F:$F, E$6),0)</f>
        <v>0</v>
      </c>
      <c r="F47" s="36">
        <f>SUM(F43:F46)</f>
        <v>0</v>
      </c>
      <c r="G47" s="32">
        <f>IFERROR(SUMIFS(Database!$I:$I,Database!$C:$C, $A$43,Database!$F:$F, G$6),0)</f>
        <v>0</v>
      </c>
      <c r="H47" s="14">
        <f>IFERROR(SUMIFS(Database!$I:$I,Database!$C:$C, $A$43,Database!$F:$F, H$6),0)</f>
        <v>0</v>
      </c>
      <c r="I47" s="29">
        <f>IFERROR(SUMIFS(Database!$I:$I,Database!$C:$C, $A$43,Database!$F:$F, I$6),0)</f>
        <v>0</v>
      </c>
      <c r="J47" s="36">
        <f>SUM(J43:J46)</f>
        <v>0</v>
      </c>
      <c r="K47" s="32">
        <f>IFERROR(SUMIFS(Database!$I:$I,Database!$C:$C, $A$43,Database!$F:$F, K$6),0)</f>
        <v>0</v>
      </c>
      <c r="L47" s="14">
        <f>IFERROR(SUMIFS(Database!$I:$I,Database!$C:$C, $A$43,Database!$F:$F, L$6),0)</f>
        <v>0</v>
      </c>
      <c r="M47" s="29">
        <f>IFERROR(SUMIFS(Database!$I:$I,Database!$C:$C, $A$43,Database!$F:$F, M$6),0)</f>
        <v>0</v>
      </c>
      <c r="N47" s="36">
        <f>SUM(N43:N46)</f>
        <v>0</v>
      </c>
      <c r="O47" s="32">
        <f>IFERROR(SUMIFS(Database!$I:$I,Database!$C:$C, $A$43,Database!$F:$F, O$6),0)</f>
        <v>0</v>
      </c>
      <c r="P47" s="14">
        <f>IFERROR(SUMIFS(Database!$I:$I,Database!$C:$C, $A$43,Database!$F:$F, P$6),0)</f>
        <v>0</v>
      </c>
      <c r="Q47" s="29">
        <f>IFERROR(SUMIFS(Database!$I:$I,Database!$C:$C, $A$43,Database!$F:$F, Q$6),0)</f>
        <v>0</v>
      </c>
      <c r="R47" s="36">
        <f>SUM(R43:R46)</f>
        <v>0</v>
      </c>
    </row>
    <row r="48" spans="1:18" ht="3" customHeight="1" x14ac:dyDescent="0.25">
      <c r="A48" s="50"/>
      <c r="B48" s="38"/>
      <c r="C48" s="39"/>
      <c r="D48" s="39"/>
      <c r="E48" s="39"/>
      <c r="F48" s="37"/>
      <c r="G48" s="39"/>
      <c r="H48" s="39"/>
      <c r="I48" s="39"/>
      <c r="J48" s="37"/>
      <c r="K48" s="39"/>
      <c r="L48" s="39"/>
      <c r="M48" s="39"/>
      <c r="N48" s="37"/>
      <c r="O48" s="39"/>
      <c r="P48" s="39"/>
      <c r="Q48" s="39"/>
      <c r="R48" s="37"/>
    </row>
    <row r="49" spans="1:18" x14ac:dyDescent="0.25">
      <c r="A49" s="49" t="str">
        <f>'Support Sheet'!$H$10</f>
        <v>Employee8</v>
      </c>
      <c r="B49" s="16" t="str">
        <f>'Support Sheet'!$L$3</f>
        <v>AL</v>
      </c>
      <c r="C49" s="15" t="str">
        <f>IFERROR(VLOOKUP($A$49&amp;$B49,RawSummary!$A$1:$O$100,4,0),"")</f>
        <v xml:space="preserve"> </v>
      </c>
      <c r="D49" s="15" t="str">
        <f>IFERROR(VLOOKUP($A$49&amp;$B49,RawSummary!$A$1:$O$100,5,0),"")</f>
        <v xml:space="preserve"> </v>
      </c>
      <c r="E49" s="28" t="str">
        <f>IFERROR(VLOOKUP($A$49&amp;$B49,RawSummary!$A$1:$O$100,6,0),"")</f>
        <v xml:space="preserve"> </v>
      </c>
      <c r="F49" s="35">
        <f>IFERROR(SUMIFS(Database!$I:$I,Database!$C:$C, $A$49,Database!$D:$D, $B49, Database!$E:$E,2019,Database!$G:$G, F$6),0)</f>
        <v>0</v>
      </c>
      <c r="G49" s="31" t="str">
        <f>IFERROR(VLOOKUP($A$49&amp;$B49,RawSummary!$A$1:$O$100,7,0),"")</f>
        <v xml:space="preserve"> </v>
      </c>
      <c r="H49" s="15" t="str">
        <f>IFERROR(VLOOKUP($A$49&amp;$B49,RawSummary!$A$1:$O$100,8,0),"")</f>
        <v xml:space="preserve"> </v>
      </c>
      <c r="I49" s="28" t="str">
        <f>IFERROR(VLOOKUP($A$49&amp;$B49,RawSummary!$A$1:$O$100,9,0),"")</f>
        <v xml:space="preserve"> </v>
      </c>
      <c r="J49" s="35">
        <f>IFERROR(SUMIFS(Database!$I:$I,Database!$C:$C, $A$49,Database!$D:$D, $B49,Database!$G:$G, J$6),0)</f>
        <v>0</v>
      </c>
      <c r="K49" s="31" t="str">
        <f>IFERROR(VLOOKUP($A$49&amp;$B49,RawSummary!$A$1:$O$100,10,0),"")</f>
        <v xml:space="preserve"> </v>
      </c>
      <c r="L49" s="15" t="str">
        <f>IFERROR(VLOOKUP($A$49&amp;$B49,RawSummary!$A$1:$O$100,11,0),"")</f>
        <v xml:space="preserve"> </v>
      </c>
      <c r="M49" s="28" t="str">
        <f>IFERROR(VLOOKUP($A$49&amp;$B49,RawSummary!$A$1:$O$100,12,0),"")</f>
        <v xml:space="preserve"> </v>
      </c>
      <c r="N49" s="35">
        <f>IFERROR(SUMIFS(Database!$I:$I,Database!$C:$C, $A$49,Database!$D:$D, $B49,Database!$G:$G, N$6),0)</f>
        <v>0</v>
      </c>
      <c r="O49" s="31" t="str">
        <f>IFERROR(VLOOKUP($A$49&amp;$B49,RawSummary!$A$1:$O$100,13,0),"")</f>
        <v xml:space="preserve"> </v>
      </c>
      <c r="P49" s="15" t="str">
        <f>IFERROR(VLOOKUP($A$49&amp;$B49,RawSummary!$A$1:$O$100,14,0),"")</f>
        <v xml:space="preserve"> </v>
      </c>
      <c r="Q49" s="28" t="str">
        <f>IFERROR(VLOOKUP($A$49&amp;$B49,RawSummary!$A$1:$O$100,15,0),"")</f>
        <v xml:space="preserve"> </v>
      </c>
      <c r="R49" s="35">
        <f>IFERROR(SUMIFS(Database!$I:$I,Database!$C:$C, $A$49,Database!$D:$D, $B49,Database!$G:$G, R$6),0)</f>
        <v>0</v>
      </c>
    </row>
    <row r="50" spans="1:18" x14ac:dyDescent="0.25">
      <c r="A50" s="49"/>
      <c r="B50" s="16" t="str">
        <f>'Support Sheet'!$L$4</f>
        <v>HL</v>
      </c>
      <c r="C50" s="15" t="str">
        <f>IFERROR(VLOOKUP($A$49&amp;$B50,RawSummary!$A$1:$O$100,4,0),"")</f>
        <v xml:space="preserve"> </v>
      </c>
      <c r="D50" s="15" t="str">
        <f>IFERROR(VLOOKUP($A$49&amp;$B50,RawSummary!$A$1:$O$100,4,0),"")</f>
        <v xml:space="preserve"> </v>
      </c>
      <c r="E50" s="28" t="str">
        <f>IFERROR(VLOOKUP($A$49&amp;$B50,RawSummary!$A$1:$O$100,4,0),"")</f>
        <v xml:space="preserve"> </v>
      </c>
      <c r="F50" s="35">
        <f>IFERROR(SUMIFS(Database!$I:$I,Database!$C:$C, $A$49,Database!$D:$D, $B50, Database!$E:$E,2019,Database!$G:$G, F$6),0)</f>
        <v>0</v>
      </c>
      <c r="G50" s="31" t="str">
        <f>IFERROR(VLOOKUP($A$49&amp;$B50,RawSummary!$A$1:$O$100,7,0),"")</f>
        <v xml:space="preserve"> </v>
      </c>
      <c r="H50" s="15" t="str">
        <f>IFERROR(VLOOKUP($A$49&amp;$B50,RawSummary!$A$1:$O$100,8,0),"")</f>
        <v xml:space="preserve"> </v>
      </c>
      <c r="I50" s="28" t="str">
        <f>IFERROR(VLOOKUP($A$49&amp;$B50,RawSummary!$A$1:$O$100,9,0),"")</f>
        <v xml:space="preserve"> </v>
      </c>
      <c r="J50" s="35">
        <f>IFERROR(SUMIFS(Database!$I:$I,Database!$C:$C, $A$49,Database!$D:$D, $B50,Database!$G:$G, J$6),0)</f>
        <v>0</v>
      </c>
      <c r="K50" s="31" t="str">
        <f>IFERROR(VLOOKUP($A$49&amp;$B50,RawSummary!$A$1:$O$100,10,0),"")</f>
        <v xml:space="preserve"> </v>
      </c>
      <c r="L50" s="15" t="str">
        <f>IFERROR(VLOOKUP($A$49&amp;$B50,RawSummary!$A$1:$O$100,11,0),"")</f>
        <v xml:space="preserve"> </v>
      </c>
      <c r="M50" s="28" t="str">
        <f>IFERROR(VLOOKUP($A$49&amp;$B50,RawSummary!$A$1:$O$100,12,0),"")</f>
        <v xml:space="preserve"> </v>
      </c>
      <c r="N50" s="35">
        <f>IFERROR(SUMIFS(Database!$I:$I,Database!$C:$C, $A$49,Database!$D:$D, $B50,Database!$G:$G, N$6),0)</f>
        <v>0</v>
      </c>
      <c r="O50" s="31" t="str">
        <f>IFERROR(VLOOKUP($A$49&amp;$B50,RawSummary!$A$1:$O$100,13,0),"")</f>
        <v xml:space="preserve"> </v>
      </c>
      <c r="P50" s="15" t="str">
        <f>IFERROR(VLOOKUP($A$49&amp;$B50,RawSummary!$A$1:$O$100,14,0),"")</f>
        <v xml:space="preserve"> </v>
      </c>
      <c r="Q50" s="28" t="str">
        <f>IFERROR(VLOOKUP($A$49&amp;$B50,RawSummary!$A$1:$O$100,15,0),"")</f>
        <v xml:space="preserve"> </v>
      </c>
      <c r="R50" s="35">
        <f>IFERROR(SUMIFS(Database!$I:$I,Database!$C:$C, $A$49,Database!$D:$D, $B50,Database!$G:$G, R$6),0)</f>
        <v>0</v>
      </c>
    </row>
    <row r="51" spans="1:18" x14ac:dyDescent="0.25">
      <c r="A51" s="49"/>
      <c r="B51" s="16" t="str">
        <f>'Support Sheet'!$L$5</f>
        <v>SL</v>
      </c>
      <c r="C51" s="15" t="str">
        <f>IFERROR(VLOOKUP($A$49&amp;$B51,RawSummary!$A$1:$O$100,4,0),"")</f>
        <v xml:space="preserve"> </v>
      </c>
      <c r="D51" s="15" t="str">
        <f>IFERROR(VLOOKUP($A$49&amp;$B51,RawSummary!$A$1:$O$100,4,0),"")</f>
        <v xml:space="preserve"> </v>
      </c>
      <c r="E51" s="28" t="str">
        <f>IFERROR(VLOOKUP($A$49&amp;$B51,RawSummary!$A$1:$O$100,4,0),"")</f>
        <v xml:space="preserve"> </v>
      </c>
      <c r="F51" s="35">
        <f>IFERROR(SUMIFS(Database!$I:$I,Database!$C:$C, $A$49,Database!$D:$D, $B51, Database!$E:$E,2019,Database!$G:$G, F$6),0)</f>
        <v>0</v>
      </c>
      <c r="G51" s="31" t="str">
        <f>IFERROR(VLOOKUP($A$49&amp;$B51,RawSummary!$A$1:$O$100,7,0),"")</f>
        <v xml:space="preserve"> </v>
      </c>
      <c r="H51" s="15" t="str">
        <f>IFERROR(VLOOKUP($A$49&amp;$B51,RawSummary!$A$1:$O$100,8,0),"")</f>
        <v xml:space="preserve"> </v>
      </c>
      <c r="I51" s="28" t="str">
        <f>IFERROR(VLOOKUP($A$49&amp;$B51,RawSummary!$A$1:$O$100,9,0),"")</f>
        <v xml:space="preserve"> </v>
      </c>
      <c r="J51" s="35">
        <f>IFERROR(SUMIFS(Database!$I:$I,Database!$C:$C, $A$49,Database!$D:$D, $B51,Database!$G:$G, J$6),0)</f>
        <v>0</v>
      </c>
      <c r="K51" s="31" t="str">
        <f>IFERROR(VLOOKUP($A$49&amp;$B51,RawSummary!$A$1:$O$100,10,0),"")</f>
        <v xml:space="preserve"> </v>
      </c>
      <c r="L51" s="15" t="str">
        <f>IFERROR(VLOOKUP($A$49&amp;$B51,RawSummary!$A$1:$O$100,11,0),"")</f>
        <v xml:space="preserve"> </v>
      </c>
      <c r="M51" s="28" t="str">
        <f>IFERROR(VLOOKUP($A$49&amp;$B51,RawSummary!$A$1:$O$100,12,0),"")</f>
        <v xml:space="preserve"> </v>
      </c>
      <c r="N51" s="35">
        <f>IFERROR(SUMIFS(Database!$I:$I,Database!$C:$C, $A$49,Database!$D:$D, $B51,Database!$G:$G, N$6),0)</f>
        <v>0</v>
      </c>
      <c r="O51" s="31" t="str">
        <f>IFERROR(VLOOKUP($A$49&amp;$B51,RawSummary!$A$1:$O$100,13,0),"")</f>
        <v xml:space="preserve"> </v>
      </c>
      <c r="P51" s="15" t="str">
        <f>IFERROR(VLOOKUP($A$49&amp;$B51,RawSummary!$A$1:$O$100,14,0),"")</f>
        <v xml:space="preserve"> </v>
      </c>
      <c r="Q51" s="28" t="str">
        <f>IFERROR(VLOOKUP($A$49&amp;$B51,RawSummary!$A$1:$O$100,15,0),"")</f>
        <v xml:space="preserve"> </v>
      </c>
      <c r="R51" s="35">
        <f>IFERROR(SUMIFS(Database!$I:$I,Database!$C:$C, $A$49,Database!$D:$D, $B51,Database!$G:$G, R$6),0)</f>
        <v>0</v>
      </c>
    </row>
    <row r="52" spans="1:18" x14ac:dyDescent="0.25">
      <c r="A52" s="49"/>
      <c r="B52" s="16" t="str">
        <f>'Support Sheet'!$L$6</f>
        <v>CL</v>
      </c>
      <c r="C52" s="15" t="str">
        <f>IFERROR(VLOOKUP($A$49&amp;$B52,RawSummary!$A$1:$O$100,4,0),"")</f>
        <v xml:space="preserve"> </v>
      </c>
      <c r="D52" s="15" t="str">
        <f>IFERROR(VLOOKUP($A$49&amp;$B52,RawSummary!$A$1:$O$100,4,0),"")</f>
        <v xml:space="preserve"> </v>
      </c>
      <c r="E52" s="28" t="str">
        <f>IFERROR(VLOOKUP($A$49&amp;$B52,RawSummary!$A$1:$O$100,4,0),"")</f>
        <v xml:space="preserve"> </v>
      </c>
      <c r="F52" s="35">
        <f>IFERROR(SUMIFS(Database!$I:$I,Database!$C:$C, $A$49,Database!$D:$D, $B52, Database!$E:$E,2019,Database!$G:$G, F$6),0)</f>
        <v>0</v>
      </c>
      <c r="G52" s="31" t="str">
        <f>IFERROR(VLOOKUP($A$49&amp;$B52,RawSummary!$A$1:$O$100,7,0),"")</f>
        <v xml:space="preserve"> </v>
      </c>
      <c r="H52" s="15" t="str">
        <f>IFERROR(VLOOKUP($A$49&amp;$B52,RawSummary!$A$1:$O$100,8,0),"")</f>
        <v xml:space="preserve"> </v>
      </c>
      <c r="I52" s="28" t="str">
        <f>IFERROR(VLOOKUP($A$49&amp;$B52,RawSummary!$A$1:$O$100,9,0),"")</f>
        <v xml:space="preserve"> </v>
      </c>
      <c r="J52" s="35">
        <f>IFERROR(SUMIFS(Database!$I:$I,Database!$C:$C, $A$49,Database!$D:$D, $B52,Database!$G:$G, J$6),0)</f>
        <v>0</v>
      </c>
      <c r="K52" s="31" t="str">
        <f>IFERROR(VLOOKUP($A$49&amp;$B52,RawSummary!$A$1:$O$100,10,0),"")</f>
        <v xml:space="preserve"> </v>
      </c>
      <c r="L52" s="15" t="str">
        <f>IFERROR(VLOOKUP($A$49&amp;$B52,RawSummary!$A$1:$O$100,11,0),"")</f>
        <v xml:space="preserve"> </v>
      </c>
      <c r="M52" s="28" t="str">
        <f>IFERROR(VLOOKUP($A$49&amp;$B52,RawSummary!$A$1:$O$100,12,0),"")</f>
        <v xml:space="preserve"> </v>
      </c>
      <c r="N52" s="35">
        <f>IFERROR(SUMIFS(Database!$I:$I,Database!$C:$C, $A$49,Database!$D:$D, $B52,Database!$G:$G, N$6),0)</f>
        <v>0</v>
      </c>
      <c r="O52" s="31" t="str">
        <f>IFERROR(VLOOKUP($A$49&amp;$B52,RawSummary!$A$1:$O$100,13,0),"")</f>
        <v xml:space="preserve"> </v>
      </c>
      <c r="P52" s="15" t="str">
        <f>IFERROR(VLOOKUP($A$49&amp;$B52,RawSummary!$A$1:$O$100,14,0),"")</f>
        <v xml:space="preserve"> </v>
      </c>
      <c r="Q52" s="28" t="str">
        <f>IFERROR(VLOOKUP($A$49&amp;$B52,RawSummary!$A$1:$O$100,15,0),"")</f>
        <v xml:space="preserve"> </v>
      </c>
      <c r="R52" s="35">
        <f>IFERROR(SUMIFS(Database!$I:$I,Database!$C:$C, $A$49,Database!$D:$D, $B52,Database!$G:$G, R$6),0)</f>
        <v>0</v>
      </c>
    </row>
    <row r="53" spans="1:18" x14ac:dyDescent="0.25">
      <c r="A53" s="49"/>
      <c r="B53" s="17" t="s">
        <v>35</v>
      </c>
      <c r="C53" s="14">
        <f>IFERROR(SUMIFS(Database!$I:$I,Database!$C:$C, $A$49,Database!$F:$F, C$6),0)</f>
        <v>0</v>
      </c>
      <c r="D53" s="14">
        <f>IFERROR(SUMIFS(Database!$I:$I,Database!$C:$C, $A$49,Database!$F:$F, D$6),0)</f>
        <v>0</v>
      </c>
      <c r="E53" s="29">
        <f>IFERROR(SUMIFS(Database!$I:$I,Database!$C:$C, $A$49,Database!$F:$F, E$6),0)</f>
        <v>0</v>
      </c>
      <c r="F53" s="36">
        <f>SUM(F49:F52)</f>
        <v>0</v>
      </c>
      <c r="G53" s="32">
        <f>IFERROR(SUMIFS(Database!$I:$I,Database!$C:$C, $A$49,Database!$F:$F, G$6),0)</f>
        <v>0</v>
      </c>
      <c r="H53" s="14">
        <f>IFERROR(SUMIFS(Database!$I:$I,Database!$C:$C, $A$49,Database!$F:$F, H$6),0)</f>
        <v>0</v>
      </c>
      <c r="I53" s="29">
        <f>IFERROR(SUMIFS(Database!$I:$I,Database!$C:$C, $A$49,Database!$F:$F, I$6),0)</f>
        <v>0</v>
      </c>
      <c r="J53" s="36">
        <f>SUM(J49:J52)</f>
        <v>0</v>
      </c>
      <c r="K53" s="32">
        <f>IFERROR(SUMIFS(Database!$I:$I,Database!$C:$C, $A$49,Database!$F:$F, K$6),0)</f>
        <v>0</v>
      </c>
      <c r="L53" s="14">
        <f>IFERROR(SUMIFS(Database!$I:$I,Database!$C:$C, $A$49,Database!$F:$F, L$6),0)</f>
        <v>0</v>
      </c>
      <c r="M53" s="29">
        <f>IFERROR(SUMIFS(Database!$I:$I,Database!$C:$C, $A$49,Database!$F:$F, M$6),0)</f>
        <v>0</v>
      </c>
      <c r="N53" s="36">
        <f>SUM(N49:N52)</f>
        <v>0</v>
      </c>
      <c r="O53" s="32">
        <f>IFERROR(SUMIFS(Database!$I:$I,Database!$C:$C, $A$49,Database!$F:$F, O$6),0)</f>
        <v>0</v>
      </c>
      <c r="P53" s="14">
        <f>IFERROR(SUMIFS(Database!$I:$I,Database!$C:$C, $A$49,Database!$F:$F, P$6),0)</f>
        <v>0</v>
      </c>
      <c r="Q53" s="29">
        <f>IFERROR(SUMIFS(Database!$I:$I,Database!$C:$C, $A$49,Database!$F:$F, Q$6),0)</f>
        <v>0</v>
      </c>
      <c r="R53" s="36">
        <f>SUM(R49:R52)</f>
        <v>0</v>
      </c>
    </row>
    <row r="54" spans="1:18" ht="3" customHeight="1" x14ac:dyDescent="0.25">
      <c r="A54" s="51"/>
      <c r="B54" s="38"/>
      <c r="C54" s="39"/>
      <c r="D54" s="39"/>
      <c r="E54" s="39"/>
      <c r="F54" s="37"/>
      <c r="G54" s="39"/>
      <c r="H54" s="39"/>
      <c r="I54" s="39"/>
      <c r="J54" s="37"/>
      <c r="K54" s="39"/>
      <c r="L54" s="39"/>
      <c r="M54" s="39"/>
      <c r="N54" s="37"/>
      <c r="O54" s="39"/>
      <c r="P54" s="39"/>
      <c r="Q54" s="39"/>
      <c r="R54" s="37"/>
    </row>
    <row r="55" spans="1:18" x14ac:dyDescent="0.25">
      <c r="A55" s="47" t="str">
        <f>'Support Sheet'!$H$11</f>
        <v>Employee9</v>
      </c>
      <c r="B55" s="16" t="str">
        <f>'Support Sheet'!$L$3</f>
        <v>AL</v>
      </c>
      <c r="C55" s="15" t="str">
        <f>IFERROR(VLOOKUP($A$55&amp;$B55,RawSummary!$A$1:$O$100,4,0),"")</f>
        <v xml:space="preserve"> </v>
      </c>
      <c r="D55" s="15" t="str">
        <f>IFERROR(VLOOKUP($A$55&amp;$B55,RawSummary!$A$1:$O$100,5,0),"")</f>
        <v xml:space="preserve"> </v>
      </c>
      <c r="E55" s="28" t="str">
        <f>IFERROR(VLOOKUP($A$55&amp;$B55,RawSummary!$A$1:$O$100,6,0),"")</f>
        <v xml:space="preserve"> </v>
      </c>
      <c r="F55" s="35">
        <f>IFERROR(SUMIFS(Database!$I:$I,Database!$C:$C, $A$55,Database!$D:$D, $B55, Database!$E:$E,2019,Database!$G:$G, F$6),0)</f>
        <v>0</v>
      </c>
      <c r="G55" s="31" t="str">
        <f>IFERROR(VLOOKUP($A$55&amp;$B55,RawSummary!$A$1:$O$100,7,0),"")</f>
        <v xml:space="preserve"> </v>
      </c>
      <c r="H55" s="15" t="str">
        <f>IFERROR(VLOOKUP($A$55&amp;$B55,RawSummary!$A$1:$O$100,8,0),"")</f>
        <v xml:space="preserve"> </v>
      </c>
      <c r="I55" s="28" t="str">
        <f>IFERROR(VLOOKUP($A$55&amp;$B55,RawSummary!$A$1:$O$100,9,0),"")</f>
        <v xml:space="preserve"> </v>
      </c>
      <c r="J55" s="35">
        <f>IFERROR(SUMIFS(Database!$I:$I,Database!$C:$C, $A$55,Database!$D:$D, $B55,Database!$G:$G, J$6),0)</f>
        <v>0</v>
      </c>
      <c r="K55" s="31" t="str">
        <f>IFERROR(VLOOKUP($A$55&amp;$B55,RawSummary!$A$1:$O$100,10,0),"")</f>
        <v xml:space="preserve"> </v>
      </c>
      <c r="L55" s="15" t="str">
        <f>IFERROR(VLOOKUP($A$55&amp;$B55,RawSummary!$A$1:$O$100,11,0),"")</f>
        <v xml:space="preserve"> </v>
      </c>
      <c r="M55" s="28" t="str">
        <f>IFERROR(VLOOKUP($A$55&amp;$B55,RawSummary!$A$1:$O$100,12,0),"")</f>
        <v xml:space="preserve"> </v>
      </c>
      <c r="N55" s="35">
        <f>IFERROR(SUMIFS(Database!$I:$I,Database!$C:$C, $A$55,Database!$D:$D, $B55,Database!$G:$G, N$6),0)</f>
        <v>0</v>
      </c>
      <c r="O55" s="31" t="str">
        <f>IFERROR(VLOOKUP($A$55&amp;$B55,RawSummary!$A$1:$O$100,13,0),"")</f>
        <v xml:space="preserve"> </v>
      </c>
      <c r="P55" s="15" t="str">
        <f>IFERROR(VLOOKUP($A$55&amp;$B55,RawSummary!$A$1:$O$100,14,0),"")</f>
        <v xml:space="preserve"> </v>
      </c>
      <c r="Q55" s="28" t="str">
        <f>IFERROR(VLOOKUP($A$55&amp;$B55,RawSummary!$A$1:$O$100,15,0),"")</f>
        <v xml:space="preserve"> </v>
      </c>
      <c r="R55" s="35">
        <f>IFERROR(SUMIFS(Database!$I:$I,Database!$C:$C, $A$55,Database!$D:$D, $B55,Database!$G:$G, R$6),0)</f>
        <v>0</v>
      </c>
    </row>
    <row r="56" spans="1:18" x14ac:dyDescent="0.25">
      <c r="A56" s="47"/>
      <c r="B56" s="16" t="str">
        <f>'Support Sheet'!$L$4</f>
        <v>HL</v>
      </c>
      <c r="C56" s="15" t="str">
        <f>IFERROR(VLOOKUP($A$55&amp;$B56,RawSummary!$A$1:$O$100,4,0),"")</f>
        <v xml:space="preserve"> </v>
      </c>
      <c r="D56" s="15" t="str">
        <f>IFERROR(VLOOKUP($A$55&amp;$B56,RawSummary!$A$1:$O$100,4,0),"")</f>
        <v xml:space="preserve"> </v>
      </c>
      <c r="E56" s="28" t="str">
        <f>IFERROR(VLOOKUP($A$55&amp;$B56,RawSummary!$A$1:$O$100,4,0),"")</f>
        <v xml:space="preserve"> </v>
      </c>
      <c r="F56" s="35">
        <f>IFERROR(SUMIFS(Database!$I:$I,Database!$C:$C, $A$55,Database!$D:$D, $B56, Database!$E:$E,2019,Database!$G:$G, F$6),0)</f>
        <v>0</v>
      </c>
      <c r="G56" s="31" t="str">
        <f>IFERROR(VLOOKUP($A$55&amp;$B56,RawSummary!$A$1:$O$100,7,0),"")</f>
        <v xml:space="preserve"> </v>
      </c>
      <c r="H56" s="15" t="str">
        <f>IFERROR(VLOOKUP($A$55&amp;$B56,RawSummary!$A$1:$O$100,8,0),"")</f>
        <v xml:space="preserve"> </v>
      </c>
      <c r="I56" s="28" t="str">
        <f>IFERROR(VLOOKUP($A$55&amp;$B56,RawSummary!$A$1:$O$100,9,0),"")</f>
        <v xml:space="preserve"> </v>
      </c>
      <c r="J56" s="35">
        <f>IFERROR(SUMIFS(Database!$I:$I,Database!$C:$C, $A$55,Database!$D:$D, $B56,Database!$G:$G, J$6),0)</f>
        <v>0</v>
      </c>
      <c r="K56" s="31" t="str">
        <f>IFERROR(VLOOKUP($A$55&amp;$B56,RawSummary!$A$1:$O$100,10,0),"")</f>
        <v xml:space="preserve"> </v>
      </c>
      <c r="L56" s="15" t="str">
        <f>IFERROR(VLOOKUP($A$55&amp;$B56,RawSummary!$A$1:$O$100,11,0),"")</f>
        <v xml:space="preserve"> </v>
      </c>
      <c r="M56" s="28" t="str">
        <f>IFERROR(VLOOKUP($A$55&amp;$B56,RawSummary!$A$1:$O$100,12,0),"")</f>
        <v xml:space="preserve"> </v>
      </c>
      <c r="N56" s="35">
        <f>IFERROR(SUMIFS(Database!$I:$I,Database!$C:$C, $A$55,Database!$D:$D, $B56,Database!$G:$G, N$6),0)</f>
        <v>0</v>
      </c>
      <c r="O56" s="31" t="str">
        <f>IFERROR(VLOOKUP($A$55&amp;$B56,RawSummary!$A$1:$O$100,13,0),"")</f>
        <v xml:space="preserve"> </v>
      </c>
      <c r="P56" s="15" t="str">
        <f>IFERROR(VLOOKUP($A$55&amp;$B56,RawSummary!$A$1:$O$100,14,0),"")</f>
        <v xml:space="preserve"> </v>
      </c>
      <c r="Q56" s="28" t="str">
        <f>IFERROR(VLOOKUP($A$55&amp;$B56,RawSummary!$A$1:$O$100,15,0),"")</f>
        <v xml:space="preserve"> </v>
      </c>
      <c r="R56" s="35">
        <f>IFERROR(SUMIFS(Database!$I:$I,Database!$C:$C, $A$55,Database!$D:$D, $B56,Database!$G:$G, R$6),0)</f>
        <v>0</v>
      </c>
    </row>
    <row r="57" spans="1:18" x14ac:dyDescent="0.25">
      <c r="A57" s="47"/>
      <c r="B57" s="16" t="str">
        <f>'Support Sheet'!$L$5</f>
        <v>SL</v>
      </c>
      <c r="C57" s="15" t="str">
        <f>IFERROR(VLOOKUP($A$55&amp;$B57,RawSummary!$A$1:$O$100,4,0),"")</f>
        <v xml:space="preserve"> </v>
      </c>
      <c r="D57" s="15" t="str">
        <f>IFERROR(VLOOKUP($A$55&amp;$B57,RawSummary!$A$1:$O$100,4,0),"")</f>
        <v xml:space="preserve"> </v>
      </c>
      <c r="E57" s="28" t="str">
        <f>IFERROR(VLOOKUP($A$55&amp;$B57,RawSummary!$A$1:$O$100,4,0),"")</f>
        <v xml:space="preserve"> </v>
      </c>
      <c r="F57" s="35">
        <f>IFERROR(SUMIFS(Database!$I:$I,Database!$C:$C, $A$55,Database!$D:$D, $B57, Database!$E:$E,2019,Database!$G:$G, F$6),0)</f>
        <v>0</v>
      </c>
      <c r="G57" s="31" t="str">
        <f>IFERROR(VLOOKUP($A$55&amp;$B57,RawSummary!$A$1:$O$100,7,0),"")</f>
        <v xml:space="preserve"> </v>
      </c>
      <c r="H57" s="15" t="str">
        <f>IFERROR(VLOOKUP($A$55&amp;$B57,RawSummary!$A$1:$O$100,8,0),"")</f>
        <v xml:space="preserve"> </v>
      </c>
      <c r="I57" s="28" t="str">
        <f>IFERROR(VLOOKUP($A$55&amp;$B57,RawSummary!$A$1:$O$100,9,0),"")</f>
        <v xml:space="preserve"> </v>
      </c>
      <c r="J57" s="35">
        <f>IFERROR(SUMIFS(Database!$I:$I,Database!$C:$C, $A$55,Database!$D:$D, $B57,Database!$G:$G, J$6),0)</f>
        <v>0</v>
      </c>
      <c r="K57" s="31" t="str">
        <f>IFERROR(VLOOKUP($A$55&amp;$B57,RawSummary!$A$1:$O$100,10,0),"")</f>
        <v xml:space="preserve"> </v>
      </c>
      <c r="L57" s="15" t="str">
        <f>IFERROR(VLOOKUP($A$55&amp;$B57,RawSummary!$A$1:$O$100,11,0),"")</f>
        <v xml:space="preserve"> </v>
      </c>
      <c r="M57" s="28" t="str">
        <f>IFERROR(VLOOKUP($A$55&amp;$B57,RawSummary!$A$1:$O$100,12,0),"")</f>
        <v xml:space="preserve"> </v>
      </c>
      <c r="N57" s="35">
        <f>IFERROR(SUMIFS(Database!$I:$I,Database!$C:$C, $A$55,Database!$D:$D, $B57,Database!$G:$G, N$6),0)</f>
        <v>0</v>
      </c>
      <c r="O57" s="31" t="str">
        <f>IFERROR(VLOOKUP($A$55&amp;$B57,RawSummary!$A$1:$O$100,13,0),"")</f>
        <v xml:space="preserve"> </v>
      </c>
      <c r="P57" s="15" t="str">
        <f>IFERROR(VLOOKUP($A$55&amp;$B57,RawSummary!$A$1:$O$100,14,0),"")</f>
        <v xml:space="preserve"> </v>
      </c>
      <c r="Q57" s="28" t="str">
        <f>IFERROR(VLOOKUP($A$55&amp;$B57,RawSummary!$A$1:$O$100,15,0),"")</f>
        <v xml:space="preserve"> </v>
      </c>
      <c r="R57" s="35">
        <f>IFERROR(SUMIFS(Database!$I:$I,Database!$C:$C, $A$55,Database!$D:$D, $B57,Database!$G:$G, R$6),0)</f>
        <v>0</v>
      </c>
    </row>
    <row r="58" spans="1:18" x14ac:dyDescent="0.25">
      <c r="A58" s="47"/>
      <c r="B58" s="16" t="str">
        <f>'Support Sheet'!$L$6</f>
        <v>CL</v>
      </c>
      <c r="C58" s="15" t="str">
        <f>IFERROR(VLOOKUP($A$55&amp;$B58,RawSummary!$A$1:$O$100,4,0),"")</f>
        <v xml:space="preserve"> </v>
      </c>
      <c r="D58" s="15" t="str">
        <f>IFERROR(VLOOKUP($A$55&amp;$B58,RawSummary!$A$1:$O$100,4,0),"")</f>
        <v xml:space="preserve"> </v>
      </c>
      <c r="E58" s="28" t="str">
        <f>IFERROR(VLOOKUP($A$55&amp;$B58,RawSummary!$A$1:$O$100,4,0),"")</f>
        <v xml:space="preserve"> </v>
      </c>
      <c r="F58" s="35">
        <f>IFERROR(SUMIFS(Database!$I:$I,Database!$C:$C, $A$55,Database!$D:$D, $B58, Database!$E:$E,2019,Database!$G:$G, F$6),0)</f>
        <v>0</v>
      </c>
      <c r="G58" s="31" t="str">
        <f>IFERROR(VLOOKUP($A$55&amp;$B58,RawSummary!$A$1:$O$100,7,0),"")</f>
        <v xml:space="preserve"> </v>
      </c>
      <c r="H58" s="15" t="str">
        <f>IFERROR(VLOOKUP($A$55&amp;$B58,RawSummary!$A$1:$O$100,8,0),"")</f>
        <v xml:space="preserve"> </v>
      </c>
      <c r="I58" s="28" t="str">
        <f>IFERROR(VLOOKUP($A$55&amp;$B58,RawSummary!$A$1:$O$100,9,0),"")</f>
        <v xml:space="preserve"> </v>
      </c>
      <c r="J58" s="35">
        <f>IFERROR(SUMIFS(Database!$I:$I,Database!$C:$C, $A$55,Database!$D:$D, $B58,Database!$G:$G, J$6),0)</f>
        <v>0</v>
      </c>
      <c r="K58" s="31" t="str">
        <f>IFERROR(VLOOKUP($A$55&amp;$B58,RawSummary!$A$1:$O$100,10,0),"")</f>
        <v xml:space="preserve"> </v>
      </c>
      <c r="L58" s="15" t="str">
        <f>IFERROR(VLOOKUP($A$55&amp;$B58,RawSummary!$A$1:$O$100,11,0),"")</f>
        <v xml:space="preserve"> </v>
      </c>
      <c r="M58" s="28" t="str">
        <f>IFERROR(VLOOKUP($A$55&amp;$B58,RawSummary!$A$1:$O$100,12,0),"")</f>
        <v xml:space="preserve"> </v>
      </c>
      <c r="N58" s="35">
        <f>IFERROR(SUMIFS(Database!$I:$I,Database!$C:$C, $A$55,Database!$D:$D, $B58,Database!$G:$G, N$6),0)</f>
        <v>0</v>
      </c>
      <c r="O58" s="31" t="str">
        <f>IFERROR(VLOOKUP($A$55&amp;$B58,RawSummary!$A$1:$O$100,13,0),"")</f>
        <v xml:space="preserve"> </v>
      </c>
      <c r="P58" s="15" t="str">
        <f>IFERROR(VLOOKUP($A$55&amp;$B58,RawSummary!$A$1:$O$100,14,0),"")</f>
        <v xml:space="preserve"> </v>
      </c>
      <c r="Q58" s="28" t="str">
        <f>IFERROR(VLOOKUP($A$55&amp;$B58,RawSummary!$A$1:$O$100,15,0),"")</f>
        <v xml:space="preserve"> </v>
      </c>
      <c r="R58" s="35">
        <f>IFERROR(SUMIFS(Database!$I:$I,Database!$C:$C, $A$55,Database!$D:$D, $B58,Database!$G:$G, R$6),0)</f>
        <v>0</v>
      </c>
    </row>
    <row r="59" spans="1:18" x14ac:dyDescent="0.25">
      <c r="A59" s="47"/>
      <c r="B59" s="40" t="s">
        <v>35</v>
      </c>
      <c r="C59" s="41">
        <f>IFERROR(SUMIFS(Database!$I:$I,Database!$C:$C, $A$55,Database!$F:$F, C$6),0)</f>
        <v>0</v>
      </c>
      <c r="D59" s="41">
        <f>IFERROR(SUMIFS(Database!$I:$I,Database!$C:$C, $A$55,Database!$F:$F, D$6),0)</f>
        <v>0</v>
      </c>
      <c r="E59" s="42">
        <f>IFERROR(SUMIFS(Database!$I:$I,Database!$C:$C, $A$55,Database!$F:$F, E$6),0)</f>
        <v>0</v>
      </c>
      <c r="F59" s="43">
        <f>SUM(F55:F58)</f>
        <v>0</v>
      </c>
      <c r="G59" s="44">
        <f>IFERROR(SUMIFS(Database!$I:$I,Database!$C:$C, $A$55,Database!$F:$F, G$6),0)</f>
        <v>0</v>
      </c>
      <c r="H59" s="41">
        <f>IFERROR(SUMIFS(Database!$I:$I,Database!$C:$C, $A$55,Database!$F:$F, H$6),0)</f>
        <v>0</v>
      </c>
      <c r="I59" s="42">
        <f>IFERROR(SUMIFS(Database!$I:$I,Database!$C:$C, $A$55,Database!$F:$F, I$6),0)</f>
        <v>0</v>
      </c>
      <c r="J59" s="43">
        <f>SUM(J55:J58)</f>
        <v>0</v>
      </c>
      <c r="K59" s="44">
        <f>IFERROR(SUMIFS(Database!$I:$I,Database!$C:$C, $A$55,Database!$F:$F, K$6),0)</f>
        <v>0</v>
      </c>
      <c r="L59" s="41">
        <f>IFERROR(SUMIFS(Database!$I:$I,Database!$C:$C, $A$55,Database!$F:$F, L$6),0)</f>
        <v>0</v>
      </c>
      <c r="M59" s="42">
        <f>IFERROR(SUMIFS(Database!$I:$I,Database!$C:$C, $A$55,Database!$F:$F, M$6),0)</f>
        <v>0</v>
      </c>
      <c r="N59" s="43">
        <f>SUM(N55:N58)</f>
        <v>0</v>
      </c>
      <c r="O59" s="44">
        <f>IFERROR(SUMIFS(Database!$I:$I,Database!$C:$C, $A$55,Database!$F:$F, O$6),0)</f>
        <v>0</v>
      </c>
      <c r="P59" s="41">
        <f>IFERROR(SUMIFS(Database!$I:$I,Database!$C:$C, $A$55,Database!$F:$F, P$6),0)</f>
        <v>0</v>
      </c>
      <c r="Q59" s="42">
        <f>IFERROR(SUMIFS(Database!$I:$I,Database!$C:$C, $A$55,Database!$F:$F, Q$6),0)</f>
        <v>0</v>
      </c>
      <c r="R59" s="43">
        <f>SUM(R55:R58)</f>
        <v>0</v>
      </c>
    </row>
    <row r="60" spans="1:18" ht="3" customHeight="1" x14ac:dyDescent="0.25">
      <c r="A60" s="51"/>
      <c r="B60" s="38"/>
      <c r="C60" s="39"/>
      <c r="D60" s="39"/>
      <c r="E60" s="39"/>
      <c r="F60" s="37"/>
      <c r="G60" s="39"/>
      <c r="H60" s="39"/>
      <c r="I60" s="39"/>
      <c r="J60" s="37"/>
      <c r="K60" s="39"/>
      <c r="L60" s="39"/>
      <c r="M60" s="39"/>
      <c r="N60" s="37"/>
      <c r="O60" s="39"/>
      <c r="P60" s="39"/>
      <c r="Q60" s="39"/>
      <c r="R60" s="37"/>
    </row>
    <row r="61" spans="1:18" x14ac:dyDescent="0.25">
      <c r="A61" s="49" t="str">
        <f>'Support Sheet'!$H$12</f>
        <v>Employee10</v>
      </c>
      <c r="B61" s="16" t="str">
        <f>'Support Sheet'!$L$3</f>
        <v>AL</v>
      </c>
      <c r="C61" s="15" t="str">
        <f>IFERROR(VLOOKUP($A$61&amp;$B61,RawSummary!$A$1:$O$100,4,0),"")</f>
        <v xml:space="preserve"> </v>
      </c>
      <c r="D61" s="15" t="str">
        <f>IFERROR(VLOOKUP($A$61&amp;$B61,RawSummary!$A$1:$O$100,5,0),"")</f>
        <v xml:space="preserve"> </v>
      </c>
      <c r="E61" s="28" t="str">
        <f>IFERROR(VLOOKUP($A$61&amp;$B61,RawSummary!$A$1:$O$100,6,0),"")</f>
        <v xml:space="preserve"> </v>
      </c>
      <c r="F61" s="35">
        <f>IFERROR(SUMIFS(Database!$I:$I,Database!$C:$C, $A$61,Database!$D:$D, $B61, Database!$E:$E,2019,Database!$G:$G, F$6),0)</f>
        <v>0</v>
      </c>
      <c r="G61" s="31" t="str">
        <f>IFERROR(VLOOKUP($A$61&amp;$B61,RawSummary!$A$1:$O$100,7,0),"")</f>
        <v xml:space="preserve"> </v>
      </c>
      <c r="H61" s="15" t="str">
        <f>IFERROR(VLOOKUP($A$61&amp;$B61,RawSummary!$A$1:$O$100,8,0),"")</f>
        <v xml:space="preserve"> </v>
      </c>
      <c r="I61" s="28" t="str">
        <f>IFERROR(VLOOKUP($A$61&amp;$B61,RawSummary!$A$1:$O$100,9,0),"")</f>
        <v xml:space="preserve"> </v>
      </c>
      <c r="J61" s="35">
        <f>IFERROR(SUMIFS(Database!$I:$I,Database!$C:$C, $A$61,Database!$D:$D, $B61,Database!$G:$G, J$6),0)</f>
        <v>0</v>
      </c>
      <c r="K61" s="31" t="str">
        <f>IFERROR(VLOOKUP($A$61&amp;$B61,RawSummary!$A$1:$O$100,10,0),"")</f>
        <v xml:space="preserve"> </v>
      </c>
      <c r="L61" s="15" t="str">
        <f>IFERROR(VLOOKUP($A$61&amp;$B61,RawSummary!$A$1:$O$100,11,0),"")</f>
        <v xml:space="preserve"> </v>
      </c>
      <c r="M61" s="28" t="str">
        <f>IFERROR(VLOOKUP($A$61&amp;$B61,RawSummary!$A$1:$O$100,12,0),"")</f>
        <v xml:space="preserve"> </v>
      </c>
      <c r="N61" s="35">
        <f>IFERROR(SUMIFS(Database!$I:$I,Database!$C:$C, $A$61,Database!$D:$D, $B61,Database!$G:$G, N$6),0)</f>
        <v>0</v>
      </c>
      <c r="O61" s="31" t="str">
        <f>IFERROR(VLOOKUP($A$61&amp;$B61,RawSummary!$A$1:$O$100,13,0),"")</f>
        <v xml:space="preserve"> </v>
      </c>
      <c r="P61" s="15" t="str">
        <f>IFERROR(VLOOKUP($A$61&amp;$B61,RawSummary!$A$1:$O$100,14,0),"")</f>
        <v xml:space="preserve"> </v>
      </c>
      <c r="Q61" s="28" t="str">
        <f>IFERROR(VLOOKUP($A$61&amp;$B61,RawSummary!$A$1:$O$100,15,0),"")</f>
        <v xml:space="preserve"> </v>
      </c>
      <c r="R61" s="35">
        <f>IFERROR(SUMIFS(Database!$I:$I,Database!$C:$C, $A$61,Database!$D:$D, $B61,Database!$G:$G, R$6),0)</f>
        <v>0</v>
      </c>
    </row>
    <row r="62" spans="1:18" x14ac:dyDescent="0.25">
      <c r="A62" s="49"/>
      <c r="B62" s="16" t="str">
        <f>'Support Sheet'!$L$4</f>
        <v>HL</v>
      </c>
      <c r="C62" s="15" t="str">
        <f>IFERROR(VLOOKUP($A$61&amp;$B62,RawSummary!$A$1:$O$100,4,0),"")</f>
        <v xml:space="preserve"> </v>
      </c>
      <c r="D62" s="15" t="str">
        <f>IFERROR(VLOOKUP($A$61&amp;$B62,RawSummary!$A$1:$O$100,4,0),"")</f>
        <v xml:space="preserve"> </v>
      </c>
      <c r="E62" s="28" t="str">
        <f>IFERROR(VLOOKUP($A$61&amp;$B62,RawSummary!$A$1:$O$100,4,0),"")</f>
        <v xml:space="preserve"> </v>
      </c>
      <c r="F62" s="35">
        <f>IFERROR(SUMIFS(Database!$I:$I,Database!$C:$C, $A$61,Database!$D:$D, $B62, Database!$E:$E,2019,Database!$G:$G, F$6),0)</f>
        <v>0</v>
      </c>
      <c r="G62" s="31" t="str">
        <f>IFERROR(VLOOKUP($A$61&amp;$B62,RawSummary!$A$1:$O$100,7,0),"")</f>
        <v xml:space="preserve"> </v>
      </c>
      <c r="H62" s="15" t="str">
        <f>IFERROR(VLOOKUP($A$61&amp;$B62,RawSummary!$A$1:$O$100,8,0),"")</f>
        <v xml:space="preserve"> </v>
      </c>
      <c r="I62" s="28" t="str">
        <f>IFERROR(VLOOKUP($A$61&amp;$B62,RawSummary!$A$1:$O$100,9,0),"")</f>
        <v xml:space="preserve"> </v>
      </c>
      <c r="J62" s="35">
        <f>IFERROR(SUMIFS(Database!$I:$I,Database!$C:$C, $A$61,Database!$D:$D, $B62,Database!$G:$G, J$6),0)</f>
        <v>0</v>
      </c>
      <c r="K62" s="31" t="str">
        <f>IFERROR(VLOOKUP($A$61&amp;$B62,RawSummary!$A$1:$O$100,10,0),"")</f>
        <v xml:space="preserve"> </v>
      </c>
      <c r="L62" s="15" t="str">
        <f>IFERROR(VLOOKUP($A$61&amp;$B62,RawSummary!$A$1:$O$100,11,0),"")</f>
        <v xml:space="preserve"> </v>
      </c>
      <c r="M62" s="28" t="str">
        <f>IFERROR(VLOOKUP($A$61&amp;$B62,RawSummary!$A$1:$O$100,12,0),"")</f>
        <v xml:space="preserve"> </v>
      </c>
      <c r="N62" s="35">
        <f>IFERROR(SUMIFS(Database!$I:$I,Database!$C:$C, $A$61,Database!$D:$D, $B62,Database!$G:$G, N$6),0)</f>
        <v>0</v>
      </c>
      <c r="O62" s="31" t="str">
        <f>IFERROR(VLOOKUP($A$61&amp;$B62,RawSummary!$A$1:$O$100,13,0),"")</f>
        <v xml:space="preserve"> </v>
      </c>
      <c r="P62" s="15" t="str">
        <f>IFERROR(VLOOKUP($A$61&amp;$B62,RawSummary!$A$1:$O$100,14,0),"")</f>
        <v xml:space="preserve"> </v>
      </c>
      <c r="Q62" s="28" t="str">
        <f>IFERROR(VLOOKUP($A$61&amp;$B62,RawSummary!$A$1:$O$100,15,0),"")</f>
        <v xml:space="preserve"> </v>
      </c>
      <c r="R62" s="35">
        <f>IFERROR(SUMIFS(Database!$I:$I,Database!$C:$C, $A$61,Database!$D:$D, $B62,Database!$G:$G, R$6),0)</f>
        <v>0</v>
      </c>
    </row>
    <row r="63" spans="1:18" x14ac:dyDescent="0.25">
      <c r="A63" s="49"/>
      <c r="B63" s="16" t="str">
        <f>'Support Sheet'!$L$5</f>
        <v>SL</v>
      </c>
      <c r="C63" s="15" t="str">
        <f>IFERROR(VLOOKUP($A$61&amp;$B63,RawSummary!$A$1:$O$100,4,0),"")</f>
        <v xml:space="preserve"> </v>
      </c>
      <c r="D63" s="15" t="str">
        <f>IFERROR(VLOOKUP($A$61&amp;$B63,RawSummary!$A$1:$O$100,4,0),"")</f>
        <v xml:space="preserve"> </v>
      </c>
      <c r="E63" s="28" t="str">
        <f>IFERROR(VLOOKUP($A$61&amp;$B63,RawSummary!$A$1:$O$100,4,0),"")</f>
        <v xml:space="preserve"> </v>
      </c>
      <c r="F63" s="35">
        <f>IFERROR(SUMIFS(Database!$I:$I,Database!$C:$C, $A$61,Database!$D:$D, $B63, Database!$E:$E,2019,Database!$G:$G, F$6),0)</f>
        <v>0</v>
      </c>
      <c r="G63" s="31" t="str">
        <f>IFERROR(VLOOKUP($A$61&amp;$B63,RawSummary!$A$1:$O$100,7,0),"")</f>
        <v xml:space="preserve"> </v>
      </c>
      <c r="H63" s="15" t="str">
        <f>IFERROR(VLOOKUP($A$61&amp;$B63,RawSummary!$A$1:$O$100,8,0),"")</f>
        <v xml:space="preserve"> </v>
      </c>
      <c r="I63" s="28" t="str">
        <f>IFERROR(VLOOKUP($A$61&amp;$B63,RawSummary!$A$1:$O$100,9,0),"")</f>
        <v xml:space="preserve"> </v>
      </c>
      <c r="J63" s="35">
        <f>IFERROR(SUMIFS(Database!$I:$I,Database!$C:$C, $A$61,Database!$D:$D, $B63,Database!$G:$G, J$6),0)</f>
        <v>0</v>
      </c>
      <c r="K63" s="31" t="str">
        <f>IFERROR(VLOOKUP($A$61&amp;$B63,RawSummary!$A$1:$O$100,10,0),"")</f>
        <v xml:space="preserve"> </v>
      </c>
      <c r="L63" s="15" t="str">
        <f>IFERROR(VLOOKUP($A$61&amp;$B63,RawSummary!$A$1:$O$100,11,0),"")</f>
        <v xml:space="preserve"> </v>
      </c>
      <c r="M63" s="28" t="str">
        <f>IFERROR(VLOOKUP($A$61&amp;$B63,RawSummary!$A$1:$O$100,12,0),"")</f>
        <v xml:space="preserve"> </v>
      </c>
      <c r="N63" s="35">
        <f>IFERROR(SUMIFS(Database!$I:$I,Database!$C:$C, $A$61,Database!$D:$D, $B63,Database!$G:$G, N$6),0)</f>
        <v>0</v>
      </c>
      <c r="O63" s="31" t="str">
        <f>IFERROR(VLOOKUP($A$61&amp;$B63,RawSummary!$A$1:$O$100,13,0),"")</f>
        <v xml:space="preserve"> </v>
      </c>
      <c r="P63" s="15" t="str">
        <f>IFERROR(VLOOKUP($A$61&amp;$B63,RawSummary!$A$1:$O$100,14,0),"")</f>
        <v xml:space="preserve"> </v>
      </c>
      <c r="Q63" s="28" t="str">
        <f>IFERROR(VLOOKUP($A$61&amp;$B63,RawSummary!$A$1:$O$100,15,0),"")</f>
        <v xml:space="preserve"> </v>
      </c>
      <c r="R63" s="35">
        <f>IFERROR(SUMIFS(Database!$I:$I,Database!$C:$C, $A$61,Database!$D:$D, $B63,Database!$G:$G, R$6),0)</f>
        <v>0</v>
      </c>
    </row>
    <row r="64" spans="1:18" x14ac:dyDescent="0.25">
      <c r="A64" s="49"/>
      <c r="B64" s="16" t="str">
        <f>'Support Sheet'!$L$6</f>
        <v>CL</v>
      </c>
      <c r="C64" s="15" t="str">
        <f>IFERROR(VLOOKUP($A$61&amp;$B64,RawSummary!$A$1:$O$100,4,0),"")</f>
        <v xml:space="preserve"> </v>
      </c>
      <c r="D64" s="15" t="str">
        <f>IFERROR(VLOOKUP($A$61&amp;$B64,RawSummary!$A$1:$O$100,4,0),"")</f>
        <v xml:space="preserve"> </v>
      </c>
      <c r="E64" s="28" t="str">
        <f>IFERROR(VLOOKUP($A$61&amp;$B64,RawSummary!$A$1:$O$100,4,0),"")</f>
        <v xml:space="preserve"> </v>
      </c>
      <c r="F64" s="35">
        <f>IFERROR(SUMIFS(Database!$I:$I,Database!$C:$C, $A$61,Database!$D:$D, $B64, Database!$E:$E,2019,Database!$G:$G, F$6),0)</f>
        <v>0</v>
      </c>
      <c r="G64" s="31" t="str">
        <f>IFERROR(VLOOKUP($A$61&amp;$B64,RawSummary!$A$1:$O$100,7,0),"")</f>
        <v xml:space="preserve"> </v>
      </c>
      <c r="H64" s="15" t="str">
        <f>IFERROR(VLOOKUP($A$61&amp;$B64,RawSummary!$A$1:$O$100,8,0),"")</f>
        <v xml:space="preserve"> </v>
      </c>
      <c r="I64" s="28" t="str">
        <f>IFERROR(VLOOKUP($A$61&amp;$B64,RawSummary!$A$1:$O$100,9,0),"")</f>
        <v xml:space="preserve"> </v>
      </c>
      <c r="J64" s="35">
        <f>IFERROR(SUMIFS(Database!$I:$I,Database!$C:$C, $A$61,Database!$D:$D, $B64,Database!$G:$G, J$6),0)</f>
        <v>0</v>
      </c>
      <c r="K64" s="31" t="str">
        <f>IFERROR(VLOOKUP($A$61&amp;$B64,RawSummary!$A$1:$O$100,10,0),"")</f>
        <v xml:space="preserve"> </v>
      </c>
      <c r="L64" s="15" t="str">
        <f>IFERROR(VLOOKUP($A$61&amp;$B64,RawSummary!$A$1:$O$100,11,0),"")</f>
        <v xml:space="preserve"> </v>
      </c>
      <c r="M64" s="28" t="str">
        <f>IFERROR(VLOOKUP($A$61&amp;$B64,RawSummary!$A$1:$O$100,12,0),"")</f>
        <v xml:space="preserve"> </v>
      </c>
      <c r="N64" s="35">
        <f>IFERROR(SUMIFS(Database!$I:$I,Database!$C:$C, $A$61,Database!$D:$D, $B64,Database!$G:$G, N$6),0)</f>
        <v>0</v>
      </c>
      <c r="O64" s="31" t="str">
        <f>IFERROR(VLOOKUP($A$61&amp;$B64,RawSummary!$A$1:$O$100,13,0),"")</f>
        <v xml:space="preserve"> </v>
      </c>
      <c r="P64" s="15" t="str">
        <f>IFERROR(VLOOKUP($A$61&amp;$B64,RawSummary!$A$1:$O$100,14,0),"")</f>
        <v xml:space="preserve"> </v>
      </c>
      <c r="Q64" s="28" t="str">
        <f>IFERROR(VLOOKUP($A$61&amp;$B64,RawSummary!$A$1:$O$100,15,0),"")</f>
        <v xml:space="preserve"> </v>
      </c>
      <c r="R64" s="35">
        <f>IFERROR(SUMIFS(Database!$I:$I,Database!$C:$C, $A$61,Database!$D:$D, $B64,Database!$G:$G, R$6),0)</f>
        <v>0</v>
      </c>
    </row>
    <row r="65" spans="1:18" x14ac:dyDescent="0.25">
      <c r="A65" s="49"/>
      <c r="B65" s="17" t="s">
        <v>35</v>
      </c>
      <c r="C65" s="14">
        <f>IFERROR(SUMIFS(Database!$I:$I,Database!$C:$C, $A$61,Database!$F:$F, C$6),0)</f>
        <v>0</v>
      </c>
      <c r="D65" s="14">
        <f>IFERROR(SUMIFS(Database!$I:$I,Database!$C:$C, $A$61,Database!$F:$F, D$6),0)</f>
        <v>0</v>
      </c>
      <c r="E65" s="29">
        <f>IFERROR(SUMIFS(Database!$I:$I,Database!$C:$C, $A$61,Database!$F:$F, E$6),0)</f>
        <v>0</v>
      </c>
      <c r="F65" s="36">
        <f>SUM(F61:F64)</f>
        <v>0</v>
      </c>
      <c r="G65" s="32">
        <f>IFERROR(SUMIFS(Database!$I:$I,Database!$C:$C, $A$61,Database!$F:$F, G$6),0)</f>
        <v>0</v>
      </c>
      <c r="H65" s="14">
        <f>IFERROR(SUMIFS(Database!$I:$I,Database!$C:$C, $A$61,Database!$F:$F, H$6),0)</f>
        <v>0</v>
      </c>
      <c r="I65" s="29">
        <f>IFERROR(SUMIFS(Database!$I:$I,Database!$C:$C, $A$61,Database!$F:$F, I$6),0)</f>
        <v>0</v>
      </c>
      <c r="J65" s="36">
        <f>SUM(J61:J64)</f>
        <v>0</v>
      </c>
      <c r="K65" s="32">
        <f>IFERROR(SUMIFS(Database!$I:$I,Database!$C:$C, $A$61,Database!$F:$F, K$6),0)</f>
        <v>0</v>
      </c>
      <c r="L65" s="14">
        <f>IFERROR(SUMIFS(Database!$I:$I,Database!$C:$C, $A$61,Database!$F:$F, L$6),0)</f>
        <v>0</v>
      </c>
      <c r="M65" s="29">
        <f>IFERROR(SUMIFS(Database!$I:$I,Database!$C:$C, $A$61,Database!$F:$F, M$6),0)</f>
        <v>0</v>
      </c>
      <c r="N65" s="36">
        <f>SUM(N61:N64)</f>
        <v>0</v>
      </c>
      <c r="O65" s="32">
        <f>IFERROR(SUMIFS(Database!$I:$I,Database!$C:$C, $A$61,Database!$F:$F, O$6),0)</f>
        <v>0</v>
      </c>
      <c r="P65" s="14">
        <f>IFERROR(SUMIFS(Database!$I:$I,Database!$C:$C, $A$61,Database!$F:$F, P$6),0)</f>
        <v>0</v>
      </c>
      <c r="Q65" s="29">
        <f>IFERROR(SUMIFS(Database!$I:$I,Database!$C:$C, $A$61,Database!$F:$F, Q$6),0)</f>
        <v>0</v>
      </c>
      <c r="R65" s="36">
        <f>SUM(R61:R64)</f>
        <v>0</v>
      </c>
    </row>
    <row r="66" spans="1:18" ht="3" customHeight="1" x14ac:dyDescent="0.25">
      <c r="A66" s="51"/>
      <c r="B66" s="38"/>
      <c r="C66" s="39"/>
      <c r="D66" s="39"/>
      <c r="E66" s="39"/>
      <c r="F66" s="37"/>
      <c r="G66" s="39"/>
      <c r="H66" s="39"/>
      <c r="I66" s="39"/>
      <c r="J66" s="37"/>
      <c r="K66" s="39"/>
      <c r="L66" s="39"/>
      <c r="M66" s="39"/>
      <c r="N66" s="37"/>
      <c r="O66" s="39"/>
      <c r="P66" s="39"/>
      <c r="Q66" s="39"/>
      <c r="R66" s="37"/>
    </row>
    <row r="67" spans="1:18" x14ac:dyDescent="0.25">
      <c r="A67" s="47" t="str">
        <f>'Support Sheet'!$H$13</f>
        <v>Employee11</v>
      </c>
      <c r="B67" s="16" t="str">
        <f>'Support Sheet'!$L$3</f>
        <v>AL</v>
      </c>
      <c r="C67" s="15" t="str">
        <f>IFERROR(VLOOKUP($A$67&amp;$B67,RawSummary!$A$1:$O$100,4,0),"")</f>
        <v xml:space="preserve"> </v>
      </c>
      <c r="D67" s="15" t="str">
        <f>IFERROR(VLOOKUP($A$67&amp;$B67,RawSummary!$A$1:$O$100,5,0),"")</f>
        <v xml:space="preserve"> </v>
      </c>
      <c r="E67" s="28" t="str">
        <f>IFERROR(VLOOKUP($A$67&amp;$B67,RawSummary!$A$1:$O$100,6,0),"")</f>
        <v xml:space="preserve"> </v>
      </c>
      <c r="F67" s="35">
        <f>IFERROR(SUMIFS(Database!$I:$I,Database!$C:$C, $A$67,Database!$D:$D, $B67, Database!$E:$E,2019,Database!$G:$G, F$6),0)</f>
        <v>0</v>
      </c>
      <c r="G67" s="31" t="str">
        <f>IFERROR(VLOOKUP($A$67&amp;$B67,RawSummary!$A$1:$O$100,7,0),"")</f>
        <v xml:space="preserve"> </v>
      </c>
      <c r="H67" s="15" t="str">
        <f>IFERROR(VLOOKUP($A$67&amp;$B67,RawSummary!$A$1:$O$100,8,0),"")</f>
        <v xml:space="preserve"> </v>
      </c>
      <c r="I67" s="28" t="str">
        <f>IFERROR(VLOOKUP($A$67&amp;$B67,RawSummary!$A$1:$O$100,9,0),"")</f>
        <v xml:space="preserve"> </v>
      </c>
      <c r="J67" s="35">
        <f>IFERROR(SUMIFS(Database!$I:$I,Database!$C:$C, $A$67,Database!$D:$D, $B67,Database!$G:$G, J$6),0)</f>
        <v>0</v>
      </c>
      <c r="K67" s="31" t="str">
        <f>IFERROR(VLOOKUP($A$67&amp;$B67,RawSummary!$A$1:$O$100,10,0),"")</f>
        <v xml:space="preserve"> </v>
      </c>
      <c r="L67" s="15" t="str">
        <f>IFERROR(VLOOKUP($A$67&amp;$B67,RawSummary!$A$1:$O$100,11,0),"")</f>
        <v xml:space="preserve"> </v>
      </c>
      <c r="M67" s="28" t="str">
        <f>IFERROR(VLOOKUP($A$67&amp;$B67,RawSummary!$A$1:$O$100,12,0),"")</f>
        <v xml:space="preserve"> </v>
      </c>
      <c r="N67" s="35">
        <f>IFERROR(SUMIFS(Database!$I:$I,Database!$C:$C, $A$67,Database!$D:$D, $B67,Database!$G:$G, N$6),0)</f>
        <v>0</v>
      </c>
      <c r="O67" s="31" t="str">
        <f>IFERROR(VLOOKUP($A$67&amp;$B67,RawSummary!$A$1:$O$100,13,0),"")</f>
        <v xml:space="preserve"> </v>
      </c>
      <c r="P67" s="15" t="str">
        <f>IFERROR(VLOOKUP($A$67&amp;$B67,RawSummary!$A$1:$O$100,14,0),"")</f>
        <v xml:space="preserve"> </v>
      </c>
      <c r="Q67" s="28" t="str">
        <f>IFERROR(VLOOKUP($A$67&amp;$B67,RawSummary!$A$1:$O$100,15,0),"")</f>
        <v xml:space="preserve"> </v>
      </c>
      <c r="R67" s="35">
        <f>IFERROR(SUMIFS(Database!$I:$I,Database!$C:$C, $A$67,Database!$D:$D, $B67,Database!$G:$G, R$6),0)</f>
        <v>0</v>
      </c>
    </row>
    <row r="68" spans="1:18" x14ac:dyDescent="0.25">
      <c r="A68" s="47"/>
      <c r="B68" s="16" t="str">
        <f>'Support Sheet'!$L$4</f>
        <v>HL</v>
      </c>
      <c r="C68" s="15" t="str">
        <f>IFERROR(VLOOKUP($A$67&amp;$B68,RawSummary!$A$1:$O$100,4,0),"")</f>
        <v xml:space="preserve"> </v>
      </c>
      <c r="D68" s="15" t="str">
        <f>IFERROR(VLOOKUP($A$67&amp;$B68,RawSummary!$A$1:$O$100,4,0),"")</f>
        <v xml:space="preserve"> </v>
      </c>
      <c r="E68" s="28" t="str">
        <f>IFERROR(VLOOKUP($A$67&amp;$B68,RawSummary!$A$1:$O$100,4,0),"")</f>
        <v xml:space="preserve"> </v>
      </c>
      <c r="F68" s="35">
        <f>IFERROR(SUMIFS(Database!$I:$I,Database!$C:$C, $A$67,Database!$D:$D, $B68, Database!$E:$E,2019,Database!$G:$G, F$6),0)</f>
        <v>0</v>
      </c>
      <c r="G68" s="31" t="str">
        <f>IFERROR(VLOOKUP($A$67&amp;$B68,RawSummary!$A$1:$O$100,7,0),"")</f>
        <v xml:space="preserve"> </v>
      </c>
      <c r="H68" s="15" t="str">
        <f>IFERROR(VLOOKUP($A$67&amp;$B68,RawSummary!$A$1:$O$100,8,0),"")</f>
        <v xml:space="preserve"> </v>
      </c>
      <c r="I68" s="28" t="str">
        <f>IFERROR(VLOOKUP($A$67&amp;$B68,RawSummary!$A$1:$O$100,9,0),"")</f>
        <v xml:space="preserve"> </v>
      </c>
      <c r="J68" s="35">
        <f>IFERROR(SUMIFS(Database!$I:$I,Database!$C:$C, $A$67,Database!$D:$D, $B68,Database!$G:$G, J$6),0)</f>
        <v>0</v>
      </c>
      <c r="K68" s="31" t="str">
        <f>IFERROR(VLOOKUP($A$67&amp;$B68,RawSummary!$A$1:$O$100,10,0),"")</f>
        <v xml:space="preserve"> </v>
      </c>
      <c r="L68" s="15" t="str">
        <f>IFERROR(VLOOKUP($A$67&amp;$B68,RawSummary!$A$1:$O$100,11,0),"")</f>
        <v xml:space="preserve"> </v>
      </c>
      <c r="M68" s="28" t="str">
        <f>IFERROR(VLOOKUP($A$67&amp;$B68,RawSummary!$A$1:$O$100,12,0),"")</f>
        <v xml:space="preserve"> </v>
      </c>
      <c r="N68" s="35">
        <f>IFERROR(SUMIFS(Database!$I:$I,Database!$C:$C, $A$67,Database!$D:$D, $B68,Database!$G:$G, N$6),0)</f>
        <v>0</v>
      </c>
      <c r="O68" s="31" t="str">
        <f>IFERROR(VLOOKUP($A$67&amp;$B68,RawSummary!$A$1:$O$100,13,0),"")</f>
        <v xml:space="preserve"> </v>
      </c>
      <c r="P68" s="15" t="str">
        <f>IFERROR(VLOOKUP($A$67&amp;$B68,RawSummary!$A$1:$O$100,14,0),"")</f>
        <v xml:space="preserve"> </v>
      </c>
      <c r="Q68" s="28" t="str">
        <f>IFERROR(VLOOKUP($A$67&amp;$B68,RawSummary!$A$1:$O$100,15,0),"")</f>
        <v xml:space="preserve"> </v>
      </c>
      <c r="R68" s="35">
        <f>IFERROR(SUMIFS(Database!$I:$I,Database!$C:$C, $A$67,Database!$D:$D, $B68,Database!$G:$G, R$6),0)</f>
        <v>0</v>
      </c>
    </row>
    <row r="69" spans="1:18" x14ac:dyDescent="0.25">
      <c r="A69" s="47"/>
      <c r="B69" s="16" t="str">
        <f>'Support Sheet'!$L$5</f>
        <v>SL</v>
      </c>
      <c r="C69" s="15" t="str">
        <f>IFERROR(VLOOKUP($A$67&amp;$B69,RawSummary!$A$1:$O$100,4,0),"")</f>
        <v xml:space="preserve"> </v>
      </c>
      <c r="D69" s="15" t="str">
        <f>IFERROR(VLOOKUP($A$67&amp;$B69,RawSummary!$A$1:$O$100,4,0),"")</f>
        <v xml:space="preserve"> </v>
      </c>
      <c r="E69" s="28" t="str">
        <f>IFERROR(VLOOKUP($A$67&amp;$B69,RawSummary!$A$1:$O$100,4,0),"")</f>
        <v xml:space="preserve"> </v>
      </c>
      <c r="F69" s="35">
        <f>IFERROR(SUMIFS(Database!$I:$I,Database!$C:$C, $A$67,Database!$D:$D, $B69, Database!$E:$E,2019,Database!$G:$G, F$6),0)</f>
        <v>0</v>
      </c>
      <c r="G69" s="31" t="str">
        <f>IFERROR(VLOOKUP($A$67&amp;$B69,RawSummary!$A$1:$O$100,7,0),"")</f>
        <v xml:space="preserve"> </v>
      </c>
      <c r="H69" s="15" t="str">
        <f>IFERROR(VLOOKUP($A$67&amp;$B69,RawSummary!$A$1:$O$100,8,0),"")</f>
        <v xml:space="preserve"> </v>
      </c>
      <c r="I69" s="28" t="str">
        <f>IFERROR(VLOOKUP($A$67&amp;$B69,RawSummary!$A$1:$O$100,9,0),"")</f>
        <v xml:space="preserve"> </v>
      </c>
      <c r="J69" s="35">
        <f>IFERROR(SUMIFS(Database!$I:$I,Database!$C:$C, $A$67,Database!$D:$D, $B69,Database!$G:$G, J$6),0)</f>
        <v>0</v>
      </c>
      <c r="K69" s="31" t="str">
        <f>IFERROR(VLOOKUP($A$67&amp;$B69,RawSummary!$A$1:$O$100,10,0),"")</f>
        <v xml:space="preserve"> </v>
      </c>
      <c r="L69" s="15" t="str">
        <f>IFERROR(VLOOKUP($A$67&amp;$B69,RawSummary!$A$1:$O$100,11,0),"")</f>
        <v xml:space="preserve"> </v>
      </c>
      <c r="M69" s="28" t="str">
        <f>IFERROR(VLOOKUP($A$67&amp;$B69,RawSummary!$A$1:$O$100,12,0),"")</f>
        <v xml:space="preserve"> </v>
      </c>
      <c r="N69" s="35">
        <f>IFERROR(SUMIFS(Database!$I:$I,Database!$C:$C, $A$67,Database!$D:$D, $B69,Database!$G:$G, N$6),0)</f>
        <v>0</v>
      </c>
      <c r="O69" s="31" t="str">
        <f>IFERROR(VLOOKUP($A$67&amp;$B69,RawSummary!$A$1:$O$100,13,0),"")</f>
        <v xml:space="preserve"> </v>
      </c>
      <c r="P69" s="15" t="str">
        <f>IFERROR(VLOOKUP($A$67&amp;$B69,RawSummary!$A$1:$O$100,14,0),"")</f>
        <v xml:space="preserve"> </v>
      </c>
      <c r="Q69" s="28" t="str">
        <f>IFERROR(VLOOKUP($A$67&amp;$B69,RawSummary!$A$1:$O$100,15,0),"")</f>
        <v xml:space="preserve"> </v>
      </c>
      <c r="R69" s="35">
        <f>IFERROR(SUMIFS(Database!$I:$I,Database!$C:$C, $A$67,Database!$D:$D, $B69,Database!$G:$G, R$6),0)</f>
        <v>0</v>
      </c>
    </row>
    <row r="70" spans="1:18" x14ac:dyDescent="0.25">
      <c r="A70" s="47"/>
      <c r="B70" s="16" t="str">
        <f>'Support Sheet'!$L$6</f>
        <v>CL</v>
      </c>
      <c r="C70" s="15" t="str">
        <f>IFERROR(VLOOKUP($A$67&amp;$B70,RawSummary!$A$1:$O$100,4,0),"")</f>
        <v xml:space="preserve"> </v>
      </c>
      <c r="D70" s="15" t="str">
        <f>IFERROR(VLOOKUP($A$67&amp;$B70,RawSummary!$A$1:$O$100,4,0),"")</f>
        <v xml:space="preserve"> </v>
      </c>
      <c r="E70" s="28" t="str">
        <f>IFERROR(VLOOKUP($A$67&amp;$B70,RawSummary!$A$1:$O$100,4,0),"")</f>
        <v xml:space="preserve"> </v>
      </c>
      <c r="F70" s="35">
        <f>IFERROR(SUMIFS(Database!$I:$I,Database!$C:$C, $A$67,Database!$D:$D, $B70, Database!$E:$E,2019,Database!$G:$G, F$6),0)</f>
        <v>0</v>
      </c>
      <c r="G70" s="31" t="str">
        <f>IFERROR(VLOOKUP($A$67&amp;$B70,RawSummary!$A$1:$O$100,7,0),"")</f>
        <v xml:space="preserve"> </v>
      </c>
      <c r="H70" s="15" t="str">
        <f>IFERROR(VLOOKUP($A$67&amp;$B70,RawSummary!$A$1:$O$100,8,0),"")</f>
        <v xml:space="preserve"> </v>
      </c>
      <c r="I70" s="28" t="str">
        <f>IFERROR(VLOOKUP($A$67&amp;$B70,RawSummary!$A$1:$O$100,9,0),"")</f>
        <v xml:space="preserve"> </v>
      </c>
      <c r="J70" s="35">
        <f>IFERROR(SUMIFS(Database!$I:$I,Database!$C:$C, $A$67,Database!$D:$D, $B70,Database!$G:$G, J$6),0)</f>
        <v>0</v>
      </c>
      <c r="K70" s="31" t="str">
        <f>IFERROR(VLOOKUP($A$67&amp;$B70,RawSummary!$A$1:$O$100,10,0),"")</f>
        <v xml:space="preserve"> </v>
      </c>
      <c r="L70" s="15" t="str">
        <f>IFERROR(VLOOKUP($A$67&amp;$B70,RawSummary!$A$1:$O$100,11,0),"")</f>
        <v xml:space="preserve"> </v>
      </c>
      <c r="M70" s="28" t="str">
        <f>IFERROR(VLOOKUP($A$67&amp;$B70,RawSummary!$A$1:$O$100,12,0),"")</f>
        <v xml:space="preserve"> </v>
      </c>
      <c r="N70" s="35">
        <f>IFERROR(SUMIFS(Database!$I:$I,Database!$C:$C, $A$67,Database!$D:$D, $B70,Database!$G:$G, N$6),0)</f>
        <v>0</v>
      </c>
      <c r="O70" s="31" t="str">
        <f>IFERROR(VLOOKUP($A$67&amp;$B70,RawSummary!$A$1:$O$100,13,0),"")</f>
        <v xml:space="preserve"> </v>
      </c>
      <c r="P70" s="15" t="str">
        <f>IFERROR(VLOOKUP($A$67&amp;$B70,RawSummary!$A$1:$O$100,14,0),"")</f>
        <v xml:space="preserve"> </v>
      </c>
      <c r="Q70" s="28" t="str">
        <f>IFERROR(VLOOKUP($A$67&amp;$B70,RawSummary!$A$1:$O$100,15,0),"")</f>
        <v xml:space="preserve"> </v>
      </c>
      <c r="R70" s="35">
        <f>IFERROR(SUMIFS(Database!$I:$I,Database!$C:$C, $A$67,Database!$D:$D, $B70,Database!$G:$G, R$6),0)</f>
        <v>0</v>
      </c>
    </row>
    <row r="71" spans="1:18" x14ac:dyDescent="0.25">
      <c r="A71" s="47"/>
      <c r="B71" s="17" t="s">
        <v>35</v>
      </c>
      <c r="C71" s="14">
        <f>IFERROR(SUMIFS(Database!$I:$I,Database!$C:$C, $A$67,Database!$F:$F, C$6),0)</f>
        <v>0</v>
      </c>
      <c r="D71" s="14">
        <f>IFERROR(SUMIFS(Database!$I:$I,Database!$C:$C, $A$67,Database!$F:$F, D$6),0)</f>
        <v>0</v>
      </c>
      <c r="E71" s="29">
        <f>IFERROR(SUMIFS(Database!$I:$I,Database!$C:$C, $A$67,Database!$F:$F, E$6),0)</f>
        <v>0</v>
      </c>
      <c r="F71" s="36">
        <f>SUM(F67:F70)</f>
        <v>0</v>
      </c>
      <c r="G71" s="32">
        <f>IFERROR(SUMIFS(Database!$I:$I,Database!$C:$C, $A$67,Database!$F:$F, G$6),0)</f>
        <v>0</v>
      </c>
      <c r="H71" s="14">
        <f>IFERROR(SUMIFS(Database!$I:$I,Database!$C:$C, $A$67,Database!$F:$F, H$6),0)</f>
        <v>0</v>
      </c>
      <c r="I71" s="29">
        <f>IFERROR(SUMIFS(Database!$I:$I,Database!$C:$C, $A$67,Database!$F:$F, I$6),0)</f>
        <v>0</v>
      </c>
      <c r="J71" s="36">
        <f>SUM(J67:J70)</f>
        <v>0</v>
      </c>
      <c r="K71" s="32">
        <f>IFERROR(SUMIFS(Database!$I:$I,Database!$C:$C, $A$67,Database!$F:$F, K$6),0)</f>
        <v>0</v>
      </c>
      <c r="L71" s="14">
        <f>IFERROR(SUMIFS(Database!$I:$I,Database!$C:$C, $A$67,Database!$F:$F, L$6),0)</f>
        <v>0</v>
      </c>
      <c r="M71" s="29">
        <f>IFERROR(SUMIFS(Database!$I:$I,Database!$C:$C, $A$67,Database!$F:$F, M$6),0)</f>
        <v>0</v>
      </c>
      <c r="N71" s="36">
        <f>SUM(N67:N70)</f>
        <v>0</v>
      </c>
      <c r="O71" s="32">
        <f>IFERROR(SUMIFS(Database!$I:$I,Database!$C:$C, $A$67,Database!$F:$F, O$6),0)</f>
        <v>0</v>
      </c>
      <c r="P71" s="14">
        <f>IFERROR(SUMIFS(Database!$I:$I,Database!$C:$C, $A$67,Database!$F:$F, P$6),0)</f>
        <v>0</v>
      </c>
      <c r="Q71" s="29">
        <f>IFERROR(SUMIFS(Database!$I:$I,Database!$C:$C, $A$67,Database!$F:$F, Q$6),0)</f>
        <v>0</v>
      </c>
      <c r="R71" s="36">
        <f>SUM(R67:R70)</f>
        <v>0</v>
      </c>
    </row>
    <row r="72" spans="1:18" ht="3" customHeight="1" x14ac:dyDescent="0.25">
      <c r="A72" s="51"/>
      <c r="B72" s="38"/>
      <c r="C72" s="39"/>
      <c r="D72" s="39"/>
      <c r="E72" s="39"/>
      <c r="F72" s="37"/>
      <c r="G72" s="39"/>
      <c r="H72" s="39"/>
      <c r="I72" s="39"/>
      <c r="J72" s="37"/>
      <c r="K72" s="39"/>
      <c r="L72" s="39"/>
      <c r="M72" s="39"/>
      <c r="N72" s="37"/>
      <c r="O72" s="39"/>
      <c r="P72" s="39"/>
      <c r="Q72" s="39"/>
      <c r="R72" s="37"/>
    </row>
    <row r="73" spans="1:18" x14ac:dyDescent="0.25">
      <c r="A73" s="49" t="str">
        <f>'Support Sheet'!$H$14</f>
        <v>Employee12</v>
      </c>
      <c r="B73" s="16" t="str">
        <f>'Support Sheet'!$L$3</f>
        <v>AL</v>
      </c>
      <c r="C73" s="15" t="str">
        <f>IFERROR(VLOOKUP($A$61&amp;$B73,RawSummary!$A$1:$O$100,4,0),"")</f>
        <v xml:space="preserve"> </v>
      </c>
      <c r="D73" s="15" t="str">
        <f>IFERROR(VLOOKUP($A$61&amp;$B73,RawSummary!$A$1:$O$100,5,0),"")</f>
        <v xml:space="preserve"> </v>
      </c>
      <c r="E73" s="28" t="str">
        <f>IFERROR(VLOOKUP($A$61&amp;$B73,RawSummary!$A$1:$O$100,6,0),"")</f>
        <v xml:space="preserve"> </v>
      </c>
      <c r="F73" s="35">
        <f>IFERROR(SUMIFS(Database!$I:$I,Database!$C:$C, $A$73,Database!$D:$D, $B73, Database!$E:$E,2019,Database!$G:$G, F$6),0)</f>
        <v>0</v>
      </c>
      <c r="G73" s="31" t="str">
        <f>IFERROR(VLOOKUP($A$61&amp;$B73,RawSummary!$A$1:$O$100,7,0),"")</f>
        <v xml:space="preserve"> </v>
      </c>
      <c r="H73" s="15" t="str">
        <f>IFERROR(VLOOKUP($A$61&amp;$B73,RawSummary!$A$1:$O$100,8,0),"")</f>
        <v xml:space="preserve"> </v>
      </c>
      <c r="I73" s="28" t="str">
        <f>IFERROR(VLOOKUP($A$61&amp;$B73,RawSummary!$A$1:$O$100,9,0),"")</f>
        <v xml:space="preserve"> </v>
      </c>
      <c r="J73" s="35">
        <f>IFERROR(SUMIFS(Database!$I:$I,Database!$C:$C, $A$73,Database!$D:$D, $B73,Database!$G:$G, J$6),0)</f>
        <v>0</v>
      </c>
      <c r="K73" s="31" t="str">
        <f>IFERROR(VLOOKUP($A$61&amp;$B73,RawSummary!$A$1:$O$100,10,0),"")</f>
        <v xml:space="preserve"> </v>
      </c>
      <c r="L73" s="15" t="str">
        <f>IFERROR(VLOOKUP($A$61&amp;$B73,RawSummary!$A$1:$O$100,11,0),"")</f>
        <v xml:space="preserve"> </v>
      </c>
      <c r="M73" s="28" t="str">
        <f>IFERROR(VLOOKUP($A$61&amp;$B73,RawSummary!$A$1:$O$100,12,0),"")</f>
        <v xml:space="preserve"> </v>
      </c>
      <c r="N73" s="35">
        <f>IFERROR(SUMIFS(Database!$I:$I,Database!$C:$C, $A$73,Database!$D:$D, $B73,Database!$G:$G, N$6),0)</f>
        <v>0</v>
      </c>
      <c r="O73" s="31" t="str">
        <f>IFERROR(VLOOKUP($A$61&amp;$B73,RawSummary!$A$1:$O$100,13,0),"")</f>
        <v xml:space="preserve"> </v>
      </c>
      <c r="P73" s="15" t="str">
        <f>IFERROR(VLOOKUP($A$61&amp;$B73,RawSummary!$A$1:$O$100,14,0),"")</f>
        <v xml:space="preserve"> </v>
      </c>
      <c r="Q73" s="28" t="str">
        <f>IFERROR(VLOOKUP($A$61&amp;$B73,RawSummary!$A$1:$O$100,15,0),"")</f>
        <v xml:space="preserve"> </v>
      </c>
      <c r="R73" s="35">
        <f>IFERROR(SUMIFS(Database!$I:$I,Database!$C:$C, $A$73,Database!$D:$D, $B73,Database!$G:$G, R$6),0)</f>
        <v>0</v>
      </c>
    </row>
    <row r="74" spans="1:18" x14ac:dyDescent="0.25">
      <c r="A74" s="49"/>
      <c r="B74" s="16" t="str">
        <f>'Support Sheet'!$L$4</f>
        <v>HL</v>
      </c>
      <c r="C74" s="15" t="str">
        <f>IFERROR(VLOOKUP($A$61&amp;$B74,RawSummary!$A$1:$O$100,4,0),"")</f>
        <v xml:space="preserve"> </v>
      </c>
      <c r="D74" s="15" t="str">
        <f>IFERROR(VLOOKUP($A$61&amp;$B74,RawSummary!$A$1:$O$100,4,0),"")</f>
        <v xml:space="preserve"> </v>
      </c>
      <c r="E74" s="28" t="str">
        <f>IFERROR(VLOOKUP($A$61&amp;$B74,RawSummary!$A$1:$O$100,4,0),"")</f>
        <v xml:space="preserve"> </v>
      </c>
      <c r="F74" s="35">
        <f>IFERROR(SUMIFS(Database!$I:$I,Database!$C:$C, $A$73,Database!$D:$D, $B74, Database!$E:$E,2019,Database!$G:$G, F$6),0)</f>
        <v>0</v>
      </c>
      <c r="G74" s="31" t="str">
        <f>IFERROR(VLOOKUP($A$61&amp;$B74,RawSummary!$A$1:$O$100,7,0),"")</f>
        <v xml:space="preserve"> </v>
      </c>
      <c r="H74" s="15" t="str">
        <f>IFERROR(VLOOKUP($A$61&amp;$B74,RawSummary!$A$1:$O$100,8,0),"")</f>
        <v xml:space="preserve"> </v>
      </c>
      <c r="I74" s="28" t="str">
        <f>IFERROR(VLOOKUP($A$61&amp;$B74,RawSummary!$A$1:$O$100,9,0),"")</f>
        <v xml:space="preserve"> </v>
      </c>
      <c r="J74" s="35">
        <f>IFERROR(SUMIFS(Database!$I:$I,Database!$C:$C, $A$73,Database!$D:$D, $B74,Database!$G:$G, J$6),0)</f>
        <v>0</v>
      </c>
      <c r="K74" s="31" t="str">
        <f>IFERROR(VLOOKUP($A$61&amp;$B74,RawSummary!$A$1:$O$100,10,0),"")</f>
        <v xml:space="preserve"> </v>
      </c>
      <c r="L74" s="15" t="str">
        <f>IFERROR(VLOOKUP($A$61&amp;$B74,RawSummary!$A$1:$O$100,11,0),"")</f>
        <v xml:space="preserve"> </v>
      </c>
      <c r="M74" s="28" t="str">
        <f>IFERROR(VLOOKUP($A$61&amp;$B74,RawSummary!$A$1:$O$100,12,0),"")</f>
        <v xml:space="preserve"> </v>
      </c>
      <c r="N74" s="35">
        <f>IFERROR(SUMIFS(Database!$I:$I,Database!$C:$C, $A$73,Database!$D:$D, $B74,Database!$G:$G, N$6),0)</f>
        <v>0</v>
      </c>
      <c r="O74" s="31" t="str">
        <f>IFERROR(VLOOKUP($A$61&amp;$B74,RawSummary!$A$1:$O$100,13,0),"")</f>
        <v xml:space="preserve"> </v>
      </c>
      <c r="P74" s="15" t="str">
        <f>IFERROR(VLOOKUP($A$61&amp;$B74,RawSummary!$A$1:$O$100,14,0),"")</f>
        <v xml:space="preserve"> </v>
      </c>
      <c r="Q74" s="28" t="str">
        <f>IFERROR(VLOOKUP($A$61&amp;$B74,RawSummary!$A$1:$O$100,15,0),"")</f>
        <v xml:space="preserve"> </v>
      </c>
      <c r="R74" s="35">
        <f>IFERROR(SUMIFS(Database!$I:$I,Database!$C:$C, $A$73,Database!$D:$D, $B74,Database!$G:$G, R$6),0)</f>
        <v>0</v>
      </c>
    </row>
    <row r="75" spans="1:18" x14ac:dyDescent="0.25">
      <c r="A75" s="49"/>
      <c r="B75" s="16" t="str">
        <f>'Support Sheet'!$L$5</f>
        <v>SL</v>
      </c>
      <c r="C75" s="15" t="str">
        <f>IFERROR(VLOOKUP($A$61&amp;$B75,RawSummary!$A$1:$O$100,4,0),"")</f>
        <v xml:space="preserve"> </v>
      </c>
      <c r="D75" s="15" t="str">
        <f>IFERROR(VLOOKUP($A$61&amp;$B75,RawSummary!$A$1:$O$100,4,0),"")</f>
        <v xml:space="preserve"> </v>
      </c>
      <c r="E75" s="28" t="str">
        <f>IFERROR(VLOOKUP($A$61&amp;$B75,RawSummary!$A$1:$O$100,4,0),"")</f>
        <v xml:space="preserve"> </v>
      </c>
      <c r="F75" s="35">
        <f>IFERROR(SUMIFS(Database!$I:$I,Database!$C:$C, $A$73,Database!$D:$D, $B75, Database!$E:$E,2019,Database!$G:$G, F$6),0)</f>
        <v>0</v>
      </c>
      <c r="G75" s="31" t="str">
        <f>IFERROR(VLOOKUP($A$61&amp;$B75,RawSummary!$A$1:$O$100,7,0),"")</f>
        <v xml:space="preserve"> </v>
      </c>
      <c r="H75" s="15" t="str">
        <f>IFERROR(VLOOKUP($A$61&amp;$B75,RawSummary!$A$1:$O$100,8,0),"")</f>
        <v xml:space="preserve"> </v>
      </c>
      <c r="I75" s="28" t="str">
        <f>IFERROR(VLOOKUP($A$61&amp;$B75,RawSummary!$A$1:$O$100,9,0),"")</f>
        <v xml:space="preserve"> </v>
      </c>
      <c r="J75" s="35">
        <f>IFERROR(SUMIFS(Database!$I:$I,Database!$C:$C, $A$73,Database!$D:$D, $B75,Database!$G:$G, J$6),0)</f>
        <v>0</v>
      </c>
      <c r="K75" s="31" t="str">
        <f>IFERROR(VLOOKUP($A$61&amp;$B75,RawSummary!$A$1:$O$100,10,0),"")</f>
        <v xml:space="preserve"> </v>
      </c>
      <c r="L75" s="15" t="str">
        <f>IFERROR(VLOOKUP($A$61&amp;$B75,RawSummary!$A$1:$O$100,11,0),"")</f>
        <v xml:space="preserve"> </v>
      </c>
      <c r="M75" s="28" t="str">
        <f>IFERROR(VLOOKUP($A$61&amp;$B75,RawSummary!$A$1:$O$100,12,0),"")</f>
        <v xml:space="preserve"> </v>
      </c>
      <c r="N75" s="35">
        <f>IFERROR(SUMIFS(Database!$I:$I,Database!$C:$C, $A$73,Database!$D:$D, $B75,Database!$G:$G, N$6),0)</f>
        <v>0</v>
      </c>
      <c r="O75" s="31" t="str">
        <f>IFERROR(VLOOKUP($A$61&amp;$B75,RawSummary!$A$1:$O$100,13,0),"")</f>
        <v xml:space="preserve"> </v>
      </c>
      <c r="P75" s="15" t="str">
        <f>IFERROR(VLOOKUP($A$61&amp;$B75,RawSummary!$A$1:$O$100,14,0),"")</f>
        <v xml:space="preserve"> </v>
      </c>
      <c r="Q75" s="28" t="str">
        <f>IFERROR(VLOOKUP($A$61&amp;$B75,RawSummary!$A$1:$O$100,15,0),"")</f>
        <v xml:space="preserve"> </v>
      </c>
      <c r="R75" s="35">
        <f>IFERROR(SUMIFS(Database!$I:$I,Database!$C:$C, $A$73,Database!$D:$D, $B75,Database!$G:$G, R$6),0)</f>
        <v>0</v>
      </c>
    </row>
    <row r="76" spans="1:18" x14ac:dyDescent="0.25">
      <c r="A76" s="49"/>
      <c r="B76" s="16" t="str">
        <f>'Support Sheet'!$L$6</f>
        <v>CL</v>
      </c>
      <c r="C76" s="15" t="str">
        <f>IFERROR(VLOOKUP($A$61&amp;$B76,RawSummary!$A$1:$O$100,4,0),"")</f>
        <v xml:space="preserve"> </v>
      </c>
      <c r="D76" s="15" t="str">
        <f>IFERROR(VLOOKUP($A$61&amp;$B76,RawSummary!$A$1:$O$100,4,0),"")</f>
        <v xml:space="preserve"> </v>
      </c>
      <c r="E76" s="28" t="str">
        <f>IFERROR(VLOOKUP($A$61&amp;$B76,RawSummary!$A$1:$O$100,4,0),"")</f>
        <v xml:space="preserve"> </v>
      </c>
      <c r="F76" s="35">
        <f>IFERROR(SUMIFS(Database!$I:$I,Database!$C:$C, $A$73,Database!$D:$D, $B76, Database!$E:$E,2019,Database!$G:$G, F$6),0)</f>
        <v>0</v>
      </c>
      <c r="G76" s="31" t="str">
        <f>IFERROR(VLOOKUP($A$61&amp;$B76,RawSummary!$A$1:$O$100,7,0),"")</f>
        <v xml:space="preserve"> </v>
      </c>
      <c r="H76" s="15" t="str">
        <f>IFERROR(VLOOKUP($A$61&amp;$B76,RawSummary!$A$1:$O$100,8,0),"")</f>
        <v xml:space="preserve"> </v>
      </c>
      <c r="I76" s="28" t="str">
        <f>IFERROR(VLOOKUP($A$61&amp;$B76,RawSummary!$A$1:$O$100,9,0),"")</f>
        <v xml:space="preserve"> </v>
      </c>
      <c r="J76" s="35">
        <f>IFERROR(SUMIFS(Database!$I:$I,Database!$C:$C, $A$73,Database!$D:$D, $B76,Database!$G:$G, J$6),0)</f>
        <v>0</v>
      </c>
      <c r="K76" s="31" t="str">
        <f>IFERROR(VLOOKUP($A$61&amp;$B76,RawSummary!$A$1:$O$100,10,0),"")</f>
        <v xml:space="preserve"> </v>
      </c>
      <c r="L76" s="15" t="str">
        <f>IFERROR(VLOOKUP($A$61&amp;$B76,RawSummary!$A$1:$O$100,11,0),"")</f>
        <v xml:space="preserve"> </v>
      </c>
      <c r="M76" s="28" t="str">
        <f>IFERROR(VLOOKUP($A$61&amp;$B76,RawSummary!$A$1:$O$100,12,0),"")</f>
        <v xml:space="preserve"> </v>
      </c>
      <c r="N76" s="35">
        <f>IFERROR(SUMIFS(Database!$I:$I,Database!$C:$C, $A$73,Database!$D:$D, $B76,Database!$G:$G, N$6),0)</f>
        <v>0</v>
      </c>
      <c r="O76" s="31" t="str">
        <f>IFERROR(VLOOKUP($A$61&amp;$B76,RawSummary!$A$1:$O$100,13,0),"")</f>
        <v xml:space="preserve"> </v>
      </c>
      <c r="P76" s="15" t="str">
        <f>IFERROR(VLOOKUP($A$61&amp;$B76,RawSummary!$A$1:$O$100,14,0),"")</f>
        <v xml:space="preserve"> </v>
      </c>
      <c r="Q76" s="28" t="str">
        <f>IFERROR(VLOOKUP($A$61&amp;$B76,RawSummary!$A$1:$O$100,15,0),"")</f>
        <v xml:space="preserve"> </v>
      </c>
      <c r="R76" s="35">
        <f>IFERROR(SUMIFS(Database!$I:$I,Database!$C:$C, $A$73,Database!$D:$D, $B76,Database!$G:$G, R$6),0)</f>
        <v>0</v>
      </c>
    </row>
    <row r="77" spans="1:18" x14ac:dyDescent="0.25">
      <c r="A77" s="49"/>
      <c r="B77" s="17" t="s">
        <v>35</v>
      </c>
      <c r="C77" s="14">
        <f>IFERROR(SUMIFS(Database!$I:$I,Database!$C:$C, $A$73,Database!$F:$F, C$6),0)</f>
        <v>0</v>
      </c>
      <c r="D77" s="14">
        <f>IFERROR(SUMIFS(Database!$I:$I,Database!$C:$C, $A$73,Database!$F:$F, D$6),0)</f>
        <v>0</v>
      </c>
      <c r="E77" s="29">
        <f>IFERROR(SUMIFS(Database!$I:$I,Database!$C:$C, $A$73,Database!$F:$F, E$6),0)</f>
        <v>0</v>
      </c>
      <c r="F77" s="36">
        <f>SUM(F73:F76)</f>
        <v>0</v>
      </c>
      <c r="G77" s="32">
        <f>IFERROR(SUMIFS(Database!$I:$I,Database!$C:$C, $A$73,Database!$F:$F, G$6),0)</f>
        <v>0</v>
      </c>
      <c r="H77" s="14">
        <f>IFERROR(SUMIFS(Database!$I:$I,Database!$C:$C, $A$73,Database!$F:$F, H$6),0)</f>
        <v>0</v>
      </c>
      <c r="I77" s="29">
        <f>IFERROR(SUMIFS(Database!$I:$I,Database!$C:$C, $A$73,Database!$F:$F, I$6),0)</f>
        <v>0</v>
      </c>
      <c r="J77" s="36">
        <f>SUM(J73:J76)</f>
        <v>0</v>
      </c>
      <c r="K77" s="32">
        <f>IFERROR(SUMIFS(Database!$I:$I,Database!$C:$C, $A$73,Database!$F:$F, K$6),0)</f>
        <v>0</v>
      </c>
      <c r="L77" s="14">
        <f>IFERROR(SUMIFS(Database!$I:$I,Database!$C:$C, $A$73,Database!$F:$F, L$6),0)</f>
        <v>0</v>
      </c>
      <c r="M77" s="29">
        <f>IFERROR(SUMIFS(Database!$I:$I,Database!$C:$C, $A$73,Database!$F:$F, M$6),0)</f>
        <v>0</v>
      </c>
      <c r="N77" s="36">
        <f>SUM(N73:N76)</f>
        <v>0</v>
      </c>
      <c r="O77" s="32">
        <f>IFERROR(SUMIFS(Database!$I:$I,Database!$C:$C, $A$73,Database!$F:$F, O$6),0)</f>
        <v>0</v>
      </c>
      <c r="P77" s="14">
        <f>IFERROR(SUMIFS(Database!$I:$I,Database!$C:$C, $A$73,Database!$F:$F, P$6),0)</f>
        <v>0</v>
      </c>
      <c r="Q77" s="29">
        <f>IFERROR(SUMIFS(Database!$I:$I,Database!$C:$C, $A$73,Database!$F:$F, Q$6),0)</f>
        <v>0</v>
      </c>
      <c r="R77" s="36">
        <f>SUM(R73:R76)</f>
        <v>0</v>
      </c>
    </row>
    <row r="78" spans="1:18" ht="3" customHeight="1" x14ac:dyDescent="0.25">
      <c r="A78" s="51"/>
      <c r="B78" s="38"/>
      <c r="C78" s="39"/>
      <c r="D78" s="39"/>
      <c r="E78" s="39"/>
      <c r="F78" s="37"/>
      <c r="G78" s="39"/>
      <c r="H78" s="39"/>
      <c r="I78" s="39"/>
      <c r="J78" s="37"/>
      <c r="K78" s="39"/>
      <c r="L78" s="39"/>
      <c r="M78" s="39"/>
      <c r="N78" s="37"/>
      <c r="O78" s="39"/>
      <c r="P78" s="39"/>
      <c r="Q78" s="39"/>
      <c r="R78" s="37"/>
    </row>
    <row r="79" spans="1:18" x14ac:dyDescent="0.25">
      <c r="A79" s="47" t="str">
        <f>'Support Sheet'!$H$15</f>
        <v>Employee13</v>
      </c>
      <c r="B79" s="16" t="str">
        <f>'Support Sheet'!$L$3</f>
        <v>AL</v>
      </c>
      <c r="C79" s="15" t="str">
        <f>IFERROR(VLOOKUP($A$79&amp;$B79,RawSummary!$A$1:$O$100,4,0),"")</f>
        <v xml:space="preserve"> </v>
      </c>
      <c r="D79" s="15" t="str">
        <f>IFERROR(VLOOKUP($A$79&amp;$B79,RawSummary!$A$1:$O$100,5,0),"")</f>
        <v xml:space="preserve"> </v>
      </c>
      <c r="E79" s="28" t="str">
        <f>IFERROR(VLOOKUP($A$79&amp;$B79,RawSummary!$A$1:$O$100,6,0),"")</f>
        <v xml:space="preserve"> </v>
      </c>
      <c r="F79" s="35">
        <f>IFERROR(SUMIFS(Database!$I:$I,Database!$C:$C, $A$79,Database!$D:$D, $B79, Database!$E:$E,2019,Database!$G:$G, F$6),0)</f>
        <v>0</v>
      </c>
      <c r="G79" s="31" t="str">
        <f>IFERROR(VLOOKUP($A$79&amp;$B79,RawSummary!$A$1:$O$100,7,0),"")</f>
        <v xml:space="preserve"> </v>
      </c>
      <c r="H79" s="15" t="str">
        <f>IFERROR(VLOOKUP($A$79&amp;$B79,RawSummary!$A$1:$O$100,8,0),"")</f>
        <v xml:space="preserve"> </v>
      </c>
      <c r="I79" s="28" t="str">
        <f>IFERROR(VLOOKUP($A$79&amp;$B79,RawSummary!$A$1:$O$100,9,0),"")</f>
        <v xml:space="preserve"> </v>
      </c>
      <c r="J79" s="35">
        <f>IFERROR(SUMIFS(Database!$I:$I,Database!$C:$C, $A$79,Database!$D:$D, $B79,Database!$G:$G, J$6),0)</f>
        <v>0</v>
      </c>
      <c r="K79" s="31" t="str">
        <f>IFERROR(VLOOKUP($A$79&amp;$B79,RawSummary!$A$1:$O$100,10,0),"")</f>
        <v xml:space="preserve"> </v>
      </c>
      <c r="L79" s="15" t="str">
        <f>IFERROR(VLOOKUP($A$79&amp;$B79,RawSummary!$A$1:$O$100,11,0),"")</f>
        <v xml:space="preserve"> </v>
      </c>
      <c r="M79" s="28" t="str">
        <f>IFERROR(VLOOKUP($A$79&amp;$B79,RawSummary!$A$1:$O$100,12,0),"")</f>
        <v xml:space="preserve"> </v>
      </c>
      <c r="N79" s="35">
        <f>IFERROR(SUMIFS(Database!$I:$I,Database!$C:$C, $A$79,Database!$D:$D, $B79,Database!$G:$G, N$6),0)</f>
        <v>0</v>
      </c>
      <c r="O79" s="31" t="str">
        <f>IFERROR(VLOOKUP($A$79&amp;$B79,RawSummary!$A$1:$O$100,13,0),"")</f>
        <v xml:space="preserve"> </v>
      </c>
      <c r="P79" s="15" t="str">
        <f>IFERROR(VLOOKUP($A$79&amp;$B79,RawSummary!$A$1:$O$100,14,0),"")</f>
        <v xml:space="preserve"> </v>
      </c>
      <c r="Q79" s="28" t="str">
        <f>IFERROR(VLOOKUP($A$79&amp;$B79,RawSummary!$A$1:$O$100,15,0),"")</f>
        <v xml:space="preserve"> </v>
      </c>
      <c r="R79" s="35">
        <f>IFERROR(SUMIFS(Database!$I:$I,Database!$C:$C, $A$79,Database!$D:$D, $B79,Database!$G:$G, R$6),0)</f>
        <v>0</v>
      </c>
    </row>
    <row r="80" spans="1:18" x14ac:dyDescent="0.25">
      <c r="A80" s="47"/>
      <c r="B80" s="16" t="str">
        <f>'Support Sheet'!$L$4</f>
        <v>HL</v>
      </c>
      <c r="C80" s="15" t="str">
        <f>IFERROR(VLOOKUP($A$79&amp;$B80,RawSummary!$A$1:$O$100,4,0),"")</f>
        <v xml:space="preserve"> </v>
      </c>
      <c r="D80" s="15" t="str">
        <f>IFERROR(VLOOKUP($A$79&amp;$B80,RawSummary!$A$1:$O$100,4,0),"")</f>
        <v xml:space="preserve"> </v>
      </c>
      <c r="E80" s="28" t="str">
        <f>IFERROR(VLOOKUP($A$79&amp;$B80,RawSummary!$A$1:$O$100,4,0),"")</f>
        <v xml:space="preserve"> </v>
      </c>
      <c r="F80" s="35">
        <f>IFERROR(SUMIFS(Database!$I:$I,Database!$C:$C, $A$79,Database!$D:$D, $B80, Database!$E:$E,2019,Database!$G:$G, F$6),0)</f>
        <v>0</v>
      </c>
      <c r="G80" s="31" t="str">
        <f>IFERROR(VLOOKUP($A$79&amp;$B80,RawSummary!$A$1:$O$100,7,0),"")</f>
        <v xml:space="preserve"> </v>
      </c>
      <c r="H80" s="15" t="str">
        <f>IFERROR(VLOOKUP($A$79&amp;$B80,RawSummary!$A$1:$O$100,8,0),"")</f>
        <v xml:space="preserve"> </v>
      </c>
      <c r="I80" s="28" t="str">
        <f>IFERROR(VLOOKUP($A$79&amp;$B80,RawSummary!$A$1:$O$100,9,0),"")</f>
        <v xml:space="preserve"> </v>
      </c>
      <c r="J80" s="35">
        <f>IFERROR(SUMIFS(Database!$I:$I,Database!$C:$C, $A$79,Database!$D:$D, $B80,Database!$G:$G, J$6),0)</f>
        <v>0</v>
      </c>
      <c r="K80" s="31" t="str">
        <f>IFERROR(VLOOKUP($A$79&amp;$B80,RawSummary!$A$1:$O$100,10,0),"")</f>
        <v xml:space="preserve"> </v>
      </c>
      <c r="L80" s="15" t="str">
        <f>IFERROR(VLOOKUP($A$79&amp;$B80,RawSummary!$A$1:$O$100,11,0),"")</f>
        <v xml:space="preserve"> </v>
      </c>
      <c r="M80" s="28" t="str">
        <f>IFERROR(VLOOKUP($A$79&amp;$B80,RawSummary!$A$1:$O$100,12,0),"")</f>
        <v xml:space="preserve"> </v>
      </c>
      <c r="N80" s="35">
        <f>IFERROR(SUMIFS(Database!$I:$I,Database!$C:$C, $A$79,Database!$D:$D, $B80,Database!$G:$G, N$6),0)</f>
        <v>0</v>
      </c>
      <c r="O80" s="31" t="str">
        <f>IFERROR(VLOOKUP($A$79&amp;$B80,RawSummary!$A$1:$O$100,13,0),"")</f>
        <v xml:space="preserve"> </v>
      </c>
      <c r="P80" s="15" t="str">
        <f>IFERROR(VLOOKUP($A$79&amp;$B80,RawSummary!$A$1:$O$100,14,0),"")</f>
        <v xml:space="preserve"> </v>
      </c>
      <c r="Q80" s="28" t="str">
        <f>IFERROR(VLOOKUP($A$79&amp;$B80,RawSummary!$A$1:$O$100,15,0),"")</f>
        <v xml:space="preserve"> </v>
      </c>
      <c r="R80" s="35">
        <f>IFERROR(SUMIFS(Database!$I:$I,Database!$C:$C, $A$79,Database!$D:$D, $B80,Database!$G:$G, R$6),0)</f>
        <v>0</v>
      </c>
    </row>
    <row r="81" spans="1:18" x14ac:dyDescent="0.25">
      <c r="A81" s="47"/>
      <c r="B81" s="16" t="str">
        <f>'Support Sheet'!$L$5</f>
        <v>SL</v>
      </c>
      <c r="C81" s="15" t="str">
        <f>IFERROR(VLOOKUP($A$79&amp;$B81,RawSummary!$A$1:$O$100,4,0),"")</f>
        <v xml:space="preserve"> </v>
      </c>
      <c r="D81" s="15" t="str">
        <f>IFERROR(VLOOKUP($A$79&amp;$B81,RawSummary!$A$1:$O$100,4,0),"")</f>
        <v xml:space="preserve"> </v>
      </c>
      <c r="E81" s="28" t="str">
        <f>IFERROR(VLOOKUP($A$79&amp;$B81,RawSummary!$A$1:$O$100,4,0),"")</f>
        <v xml:space="preserve"> </v>
      </c>
      <c r="F81" s="35">
        <f>IFERROR(SUMIFS(Database!$I:$I,Database!$C:$C, $A$79,Database!$D:$D, $B81, Database!$E:$E,2019,Database!$G:$G, F$6),0)</f>
        <v>0</v>
      </c>
      <c r="G81" s="31" t="str">
        <f>IFERROR(VLOOKUP($A$79&amp;$B81,RawSummary!$A$1:$O$100,7,0),"")</f>
        <v xml:space="preserve"> </v>
      </c>
      <c r="H81" s="15" t="str">
        <f>IFERROR(VLOOKUP($A$79&amp;$B81,RawSummary!$A$1:$O$100,8,0),"")</f>
        <v xml:space="preserve"> </v>
      </c>
      <c r="I81" s="28" t="str">
        <f>IFERROR(VLOOKUP($A$79&amp;$B81,RawSummary!$A$1:$O$100,9,0),"")</f>
        <v xml:space="preserve"> </v>
      </c>
      <c r="J81" s="35">
        <f>IFERROR(SUMIFS(Database!$I:$I,Database!$C:$C, $A$79,Database!$D:$D, $B81,Database!$G:$G, J$6),0)</f>
        <v>0</v>
      </c>
      <c r="K81" s="31" t="str">
        <f>IFERROR(VLOOKUP($A$79&amp;$B81,RawSummary!$A$1:$O$100,10,0),"")</f>
        <v xml:space="preserve"> </v>
      </c>
      <c r="L81" s="15" t="str">
        <f>IFERROR(VLOOKUP($A$79&amp;$B81,RawSummary!$A$1:$O$100,11,0),"")</f>
        <v xml:space="preserve"> </v>
      </c>
      <c r="M81" s="28" t="str">
        <f>IFERROR(VLOOKUP($A$79&amp;$B81,RawSummary!$A$1:$O$100,12,0),"")</f>
        <v xml:space="preserve"> </v>
      </c>
      <c r="N81" s="35">
        <f>IFERROR(SUMIFS(Database!$I:$I,Database!$C:$C, $A$79,Database!$D:$D, $B81,Database!$G:$G, N$6),0)</f>
        <v>0</v>
      </c>
      <c r="O81" s="31" t="str">
        <f>IFERROR(VLOOKUP($A$79&amp;$B81,RawSummary!$A$1:$O$100,13,0),"")</f>
        <v xml:space="preserve"> </v>
      </c>
      <c r="P81" s="15" t="str">
        <f>IFERROR(VLOOKUP($A$79&amp;$B81,RawSummary!$A$1:$O$100,14,0),"")</f>
        <v xml:space="preserve"> </v>
      </c>
      <c r="Q81" s="28" t="str">
        <f>IFERROR(VLOOKUP($A$79&amp;$B81,RawSummary!$A$1:$O$100,15,0),"")</f>
        <v xml:space="preserve"> </v>
      </c>
      <c r="R81" s="35">
        <f>IFERROR(SUMIFS(Database!$I:$I,Database!$C:$C, $A$79,Database!$D:$D, $B81,Database!$G:$G, R$6),0)</f>
        <v>0</v>
      </c>
    </row>
    <row r="82" spans="1:18" x14ac:dyDescent="0.25">
      <c r="A82" s="47"/>
      <c r="B82" s="16" t="str">
        <f>'Support Sheet'!$L$6</f>
        <v>CL</v>
      </c>
      <c r="C82" s="15" t="str">
        <f>IFERROR(VLOOKUP($A$79&amp;$B82,RawSummary!$A$1:$O$100,4,0),"")</f>
        <v xml:space="preserve"> </v>
      </c>
      <c r="D82" s="15" t="str">
        <f>IFERROR(VLOOKUP($A$79&amp;$B82,RawSummary!$A$1:$O$100,4,0),"")</f>
        <v xml:space="preserve"> </v>
      </c>
      <c r="E82" s="28" t="str">
        <f>IFERROR(VLOOKUP($A$79&amp;$B82,RawSummary!$A$1:$O$100,4,0),"")</f>
        <v xml:space="preserve"> </v>
      </c>
      <c r="F82" s="35">
        <f>IFERROR(SUMIFS(Database!$I:$I,Database!$C:$C, $A$79,Database!$D:$D, $B82, Database!$E:$E,2019,Database!$G:$G, F$6),0)</f>
        <v>0</v>
      </c>
      <c r="G82" s="31" t="str">
        <f>IFERROR(VLOOKUP($A$79&amp;$B82,RawSummary!$A$1:$O$100,7,0),"")</f>
        <v xml:space="preserve"> </v>
      </c>
      <c r="H82" s="15" t="str">
        <f>IFERROR(VLOOKUP($A$79&amp;$B82,RawSummary!$A$1:$O$100,8,0),"")</f>
        <v xml:space="preserve"> </v>
      </c>
      <c r="I82" s="28" t="str">
        <f>IFERROR(VLOOKUP($A$79&amp;$B82,RawSummary!$A$1:$O$100,9,0),"")</f>
        <v xml:space="preserve"> </v>
      </c>
      <c r="J82" s="35">
        <f>IFERROR(SUMIFS(Database!$I:$I,Database!$C:$C, $A$79,Database!$D:$D, $B82,Database!$G:$G, J$6),0)</f>
        <v>0</v>
      </c>
      <c r="K82" s="31" t="str">
        <f>IFERROR(VLOOKUP($A$79&amp;$B82,RawSummary!$A$1:$O$100,10,0),"")</f>
        <v xml:space="preserve"> </v>
      </c>
      <c r="L82" s="15" t="str">
        <f>IFERROR(VLOOKUP($A$79&amp;$B82,RawSummary!$A$1:$O$100,11,0),"")</f>
        <v xml:space="preserve"> </v>
      </c>
      <c r="M82" s="28" t="str">
        <f>IFERROR(VLOOKUP($A$79&amp;$B82,RawSummary!$A$1:$O$100,12,0),"")</f>
        <v xml:space="preserve"> </v>
      </c>
      <c r="N82" s="35">
        <f>IFERROR(SUMIFS(Database!$I:$I,Database!$C:$C, $A$79,Database!$D:$D, $B82,Database!$G:$G, N$6),0)</f>
        <v>0</v>
      </c>
      <c r="O82" s="31" t="str">
        <f>IFERROR(VLOOKUP($A$79&amp;$B82,RawSummary!$A$1:$O$100,13,0),"")</f>
        <v xml:space="preserve"> </v>
      </c>
      <c r="P82" s="15" t="str">
        <f>IFERROR(VLOOKUP($A$79&amp;$B82,RawSummary!$A$1:$O$100,14,0),"")</f>
        <v xml:space="preserve"> </v>
      </c>
      <c r="Q82" s="28" t="str">
        <f>IFERROR(VLOOKUP($A$79&amp;$B82,RawSummary!$A$1:$O$100,15,0),"")</f>
        <v xml:space="preserve"> </v>
      </c>
      <c r="R82" s="35">
        <f>IFERROR(SUMIFS(Database!$I:$I,Database!$C:$C, $A$79,Database!$D:$D, $B82,Database!$G:$G, R$6),0)</f>
        <v>0</v>
      </c>
    </row>
    <row r="83" spans="1:18" x14ac:dyDescent="0.25">
      <c r="A83" s="47"/>
      <c r="B83" s="17" t="s">
        <v>35</v>
      </c>
      <c r="C83" s="14">
        <f>IFERROR(SUMIFS(Database!$I:$I,Database!$C:$C, $A$79,Database!$F:$F, C$6),0)</f>
        <v>0</v>
      </c>
      <c r="D83" s="14">
        <f>IFERROR(SUMIFS(Database!$I:$I,Database!$C:$C, $A$79,Database!$F:$F, D$6),0)</f>
        <v>0</v>
      </c>
      <c r="E83" s="29">
        <f>IFERROR(SUMIFS(Database!$I:$I,Database!$C:$C, $A$79,Database!$F:$F, E$6),0)</f>
        <v>0</v>
      </c>
      <c r="F83" s="36">
        <f>SUM(F79:F82)</f>
        <v>0</v>
      </c>
      <c r="G83" s="32">
        <f>IFERROR(SUMIFS(Database!$I:$I,Database!$C:$C, $A$79,Database!$F:$F, G$6),0)</f>
        <v>0</v>
      </c>
      <c r="H83" s="14">
        <f>IFERROR(SUMIFS(Database!$I:$I,Database!$C:$C, $A$79,Database!$F:$F, H$6),0)</f>
        <v>0</v>
      </c>
      <c r="I83" s="29">
        <f>IFERROR(SUMIFS(Database!$I:$I,Database!$C:$C, $A$79,Database!$F:$F, I$6),0)</f>
        <v>0</v>
      </c>
      <c r="J83" s="36">
        <f>SUM(J79:J82)</f>
        <v>0</v>
      </c>
      <c r="K83" s="32">
        <f>IFERROR(SUMIFS(Database!$I:$I,Database!$C:$C, $A$79,Database!$F:$F, K$6),0)</f>
        <v>0</v>
      </c>
      <c r="L83" s="14">
        <f>IFERROR(SUMIFS(Database!$I:$I,Database!$C:$C, $A$79,Database!$F:$F, L$6),0)</f>
        <v>0</v>
      </c>
      <c r="M83" s="29">
        <f>IFERROR(SUMIFS(Database!$I:$I,Database!$C:$C, $A$79,Database!$F:$F, M$6),0)</f>
        <v>0</v>
      </c>
      <c r="N83" s="36">
        <f>SUM(N79:N82)</f>
        <v>0</v>
      </c>
      <c r="O83" s="32">
        <f>IFERROR(SUMIFS(Database!$I:$I,Database!$C:$C, $A$79,Database!$F:$F, O$6),0)</f>
        <v>0</v>
      </c>
      <c r="P83" s="14">
        <f>IFERROR(SUMIFS(Database!$I:$I,Database!$C:$C, $A$79,Database!$F:$F, P$6),0)</f>
        <v>0</v>
      </c>
      <c r="Q83" s="29">
        <f>IFERROR(SUMIFS(Database!$I:$I,Database!$C:$C, $A$79,Database!$F:$F, Q$6),0)</f>
        <v>0</v>
      </c>
      <c r="R83" s="36">
        <f>SUM(R79:R82)</f>
        <v>0</v>
      </c>
    </row>
    <row r="84" spans="1:18" ht="3" customHeight="1" x14ac:dyDescent="0.25">
      <c r="A84" s="51"/>
      <c r="B84" s="38"/>
      <c r="C84" s="39"/>
      <c r="D84" s="39"/>
      <c r="E84" s="39"/>
      <c r="F84" s="37"/>
      <c r="G84" s="39"/>
      <c r="H84" s="39"/>
      <c r="I84" s="39"/>
      <c r="J84" s="37"/>
      <c r="K84" s="39"/>
      <c r="L84" s="39"/>
      <c r="M84" s="39"/>
      <c r="N84" s="37"/>
      <c r="O84" s="39"/>
      <c r="P84" s="39"/>
      <c r="Q84" s="39"/>
      <c r="R84" s="37"/>
    </row>
    <row r="85" spans="1:18" x14ac:dyDescent="0.25">
      <c r="A85" s="49" t="str">
        <f>'Support Sheet'!$H$16</f>
        <v>Employee14</v>
      </c>
      <c r="B85" s="16" t="str">
        <f>'Support Sheet'!$L$3</f>
        <v>AL</v>
      </c>
      <c r="C85" s="15" t="str">
        <f>IFERROR(VLOOKUP($A$61&amp;$B85,RawSummary!$A$1:$O$100,4,0),"")</f>
        <v xml:space="preserve"> </v>
      </c>
      <c r="D85" s="15" t="str">
        <f>IFERROR(VLOOKUP($A$61&amp;$B85,RawSummary!$A$1:$O$100,5,0),"")</f>
        <v xml:space="preserve"> </v>
      </c>
      <c r="E85" s="28" t="str">
        <f>IFERROR(VLOOKUP($A$61&amp;$B85,RawSummary!$A$1:$O$100,6,0),"")</f>
        <v xml:space="preserve"> </v>
      </c>
      <c r="F85" s="35">
        <f>IFERROR(SUMIFS(Database!$I:$I,Database!$C:$C, $A$85,Database!$D:$D, $B85, Database!$E:$E,2019,Database!$G:$G, F$6),0)</f>
        <v>0</v>
      </c>
      <c r="G85" s="31" t="str">
        <f>IFERROR(VLOOKUP($A$61&amp;$B85,RawSummary!$A$1:$O$100,7,0),"")</f>
        <v xml:space="preserve"> </v>
      </c>
      <c r="H85" s="15" t="str">
        <f>IFERROR(VLOOKUP($A$61&amp;$B85,RawSummary!$A$1:$O$100,8,0),"")</f>
        <v xml:space="preserve"> </v>
      </c>
      <c r="I85" s="28" t="str">
        <f>IFERROR(VLOOKUP($A$61&amp;$B85,RawSummary!$A$1:$O$100,9,0),"")</f>
        <v xml:space="preserve"> </v>
      </c>
      <c r="J85" s="35">
        <f>IFERROR(SUMIFS(Database!$I:$I,Database!$C:$C, $A$85,Database!$D:$D, $B85,Database!$G:$G, J$6),0)</f>
        <v>0</v>
      </c>
      <c r="K85" s="31" t="str">
        <f>IFERROR(VLOOKUP($A$61&amp;$B85,RawSummary!$A$1:$O$100,10,0),"")</f>
        <v xml:space="preserve"> </v>
      </c>
      <c r="L85" s="15" t="str">
        <f>IFERROR(VLOOKUP($A$61&amp;$B85,RawSummary!$A$1:$O$100,11,0),"")</f>
        <v xml:space="preserve"> </v>
      </c>
      <c r="M85" s="28" t="str">
        <f>IFERROR(VLOOKUP($A$61&amp;$B85,RawSummary!$A$1:$O$100,12,0),"")</f>
        <v xml:space="preserve"> </v>
      </c>
      <c r="N85" s="35">
        <f>IFERROR(SUMIFS(Database!$I:$I,Database!$C:$C, $A$85,Database!$D:$D, $B85,Database!$G:$G, N$6),0)</f>
        <v>0</v>
      </c>
      <c r="O85" s="31" t="str">
        <f>IFERROR(VLOOKUP($A$61&amp;$B85,RawSummary!$A$1:$O$100,13,0),"")</f>
        <v xml:space="preserve"> </v>
      </c>
      <c r="P85" s="15" t="str">
        <f>IFERROR(VLOOKUP($A$61&amp;$B85,RawSummary!$A$1:$O$100,14,0),"")</f>
        <v xml:space="preserve"> </v>
      </c>
      <c r="Q85" s="28" t="str">
        <f>IFERROR(VLOOKUP($A$61&amp;$B85,RawSummary!$A$1:$O$100,15,0),"")</f>
        <v xml:space="preserve"> </v>
      </c>
      <c r="R85" s="35">
        <f>IFERROR(SUMIFS(Database!$I:$I,Database!$C:$C, $A$85,Database!$D:$D, $B85,Database!$G:$G, R$6),0)</f>
        <v>0</v>
      </c>
    </row>
    <row r="86" spans="1:18" x14ac:dyDescent="0.25">
      <c r="A86" s="49"/>
      <c r="B86" s="16" t="str">
        <f>'Support Sheet'!$L$4</f>
        <v>HL</v>
      </c>
      <c r="C86" s="15" t="str">
        <f>IFERROR(VLOOKUP($A$61&amp;$B86,RawSummary!$A$1:$O$100,4,0),"")</f>
        <v xml:space="preserve"> </v>
      </c>
      <c r="D86" s="15" t="str">
        <f>IFERROR(VLOOKUP($A$61&amp;$B86,RawSummary!$A$1:$O$100,4,0),"")</f>
        <v xml:space="preserve"> </v>
      </c>
      <c r="E86" s="28" t="str">
        <f>IFERROR(VLOOKUP($A$61&amp;$B86,RawSummary!$A$1:$O$100,4,0),"")</f>
        <v xml:space="preserve"> </v>
      </c>
      <c r="F86" s="35">
        <f>IFERROR(SUMIFS(Database!$I:$I,Database!$C:$C, $A$85,Database!$D:$D, $B86, Database!$E:$E,2019,Database!$G:$G, F$6),0)</f>
        <v>0</v>
      </c>
      <c r="G86" s="31" t="str">
        <f>IFERROR(VLOOKUP($A$61&amp;$B86,RawSummary!$A$1:$O$100,7,0),"")</f>
        <v xml:space="preserve"> </v>
      </c>
      <c r="H86" s="15" t="str">
        <f>IFERROR(VLOOKUP($A$61&amp;$B86,RawSummary!$A$1:$O$100,8,0),"")</f>
        <v xml:space="preserve"> </v>
      </c>
      <c r="I86" s="28" t="str">
        <f>IFERROR(VLOOKUP($A$61&amp;$B86,RawSummary!$A$1:$O$100,9,0),"")</f>
        <v xml:space="preserve"> </v>
      </c>
      <c r="J86" s="35">
        <f>IFERROR(SUMIFS(Database!$I:$I,Database!$C:$C, $A$85,Database!$D:$D, $B86,Database!$G:$G, J$6),0)</f>
        <v>0</v>
      </c>
      <c r="K86" s="31" t="str">
        <f>IFERROR(VLOOKUP($A$61&amp;$B86,RawSummary!$A$1:$O$100,10,0),"")</f>
        <v xml:space="preserve"> </v>
      </c>
      <c r="L86" s="15" t="str">
        <f>IFERROR(VLOOKUP($A$61&amp;$B86,RawSummary!$A$1:$O$100,11,0),"")</f>
        <v xml:space="preserve"> </v>
      </c>
      <c r="M86" s="28" t="str">
        <f>IFERROR(VLOOKUP($A$61&amp;$B86,RawSummary!$A$1:$O$100,12,0),"")</f>
        <v xml:space="preserve"> </v>
      </c>
      <c r="N86" s="35">
        <f>IFERROR(SUMIFS(Database!$I:$I,Database!$C:$C, $A$85,Database!$D:$D, $B86,Database!$G:$G, N$6),0)</f>
        <v>0</v>
      </c>
      <c r="O86" s="31" t="str">
        <f>IFERROR(VLOOKUP($A$61&amp;$B86,RawSummary!$A$1:$O$100,13,0),"")</f>
        <v xml:space="preserve"> </v>
      </c>
      <c r="P86" s="15" t="str">
        <f>IFERROR(VLOOKUP($A$61&amp;$B86,RawSummary!$A$1:$O$100,14,0),"")</f>
        <v xml:space="preserve"> </v>
      </c>
      <c r="Q86" s="28" t="str">
        <f>IFERROR(VLOOKUP($A$61&amp;$B86,RawSummary!$A$1:$O$100,15,0),"")</f>
        <v xml:space="preserve"> </v>
      </c>
      <c r="R86" s="35">
        <f>IFERROR(SUMIFS(Database!$I:$I,Database!$C:$C, $A$85,Database!$D:$D, $B86,Database!$G:$G, R$6),0)</f>
        <v>0</v>
      </c>
    </row>
    <row r="87" spans="1:18" x14ac:dyDescent="0.25">
      <c r="A87" s="49"/>
      <c r="B87" s="16" t="str">
        <f>'Support Sheet'!$L$5</f>
        <v>SL</v>
      </c>
      <c r="C87" s="15" t="str">
        <f>IFERROR(VLOOKUP($A$61&amp;$B87,RawSummary!$A$1:$O$100,4,0),"")</f>
        <v xml:space="preserve"> </v>
      </c>
      <c r="D87" s="15" t="str">
        <f>IFERROR(VLOOKUP($A$61&amp;$B87,RawSummary!$A$1:$O$100,4,0),"")</f>
        <v xml:space="preserve"> </v>
      </c>
      <c r="E87" s="28" t="str">
        <f>IFERROR(VLOOKUP($A$61&amp;$B87,RawSummary!$A$1:$O$100,4,0),"")</f>
        <v xml:space="preserve"> </v>
      </c>
      <c r="F87" s="35">
        <f>IFERROR(SUMIFS(Database!$I:$I,Database!$C:$C, $A$85,Database!$D:$D, $B87, Database!$E:$E,2019,Database!$G:$G, F$6),0)</f>
        <v>0</v>
      </c>
      <c r="G87" s="31" t="str">
        <f>IFERROR(VLOOKUP($A$61&amp;$B87,RawSummary!$A$1:$O$100,7,0),"")</f>
        <v xml:space="preserve"> </v>
      </c>
      <c r="H87" s="15" t="str">
        <f>IFERROR(VLOOKUP($A$61&amp;$B87,RawSummary!$A$1:$O$100,8,0),"")</f>
        <v xml:space="preserve"> </v>
      </c>
      <c r="I87" s="28" t="str">
        <f>IFERROR(VLOOKUP($A$61&amp;$B87,RawSummary!$A$1:$O$100,9,0),"")</f>
        <v xml:space="preserve"> </v>
      </c>
      <c r="J87" s="35">
        <f>IFERROR(SUMIFS(Database!$I:$I,Database!$C:$C, $A$85,Database!$D:$D, $B87,Database!$G:$G, J$6),0)</f>
        <v>0</v>
      </c>
      <c r="K87" s="31" t="str">
        <f>IFERROR(VLOOKUP($A$61&amp;$B87,RawSummary!$A$1:$O$100,10,0),"")</f>
        <v xml:space="preserve"> </v>
      </c>
      <c r="L87" s="15" t="str">
        <f>IFERROR(VLOOKUP($A$61&amp;$B87,RawSummary!$A$1:$O$100,11,0),"")</f>
        <v xml:space="preserve"> </v>
      </c>
      <c r="M87" s="28" t="str">
        <f>IFERROR(VLOOKUP($A$61&amp;$B87,RawSummary!$A$1:$O$100,12,0),"")</f>
        <v xml:space="preserve"> </v>
      </c>
      <c r="N87" s="35">
        <f>IFERROR(SUMIFS(Database!$I:$I,Database!$C:$C, $A$85,Database!$D:$D, $B87,Database!$G:$G, N$6),0)</f>
        <v>0</v>
      </c>
      <c r="O87" s="31" t="str">
        <f>IFERROR(VLOOKUP($A$61&amp;$B87,RawSummary!$A$1:$O$100,13,0),"")</f>
        <v xml:space="preserve"> </v>
      </c>
      <c r="P87" s="15" t="str">
        <f>IFERROR(VLOOKUP($A$61&amp;$B87,RawSummary!$A$1:$O$100,14,0),"")</f>
        <v xml:space="preserve"> </v>
      </c>
      <c r="Q87" s="28" t="str">
        <f>IFERROR(VLOOKUP($A$61&amp;$B87,RawSummary!$A$1:$O$100,15,0),"")</f>
        <v xml:space="preserve"> </v>
      </c>
      <c r="R87" s="35">
        <f>IFERROR(SUMIFS(Database!$I:$I,Database!$C:$C, $A$85,Database!$D:$D, $B87,Database!$G:$G, R$6),0)</f>
        <v>0</v>
      </c>
    </row>
    <row r="88" spans="1:18" x14ac:dyDescent="0.25">
      <c r="A88" s="49"/>
      <c r="B88" s="16" t="str">
        <f>'Support Sheet'!$L$6</f>
        <v>CL</v>
      </c>
      <c r="C88" s="15" t="str">
        <f>IFERROR(VLOOKUP($A$61&amp;$B88,RawSummary!$A$1:$O$100,4,0),"")</f>
        <v xml:space="preserve"> </v>
      </c>
      <c r="D88" s="15" t="str">
        <f>IFERROR(VLOOKUP($A$61&amp;$B88,RawSummary!$A$1:$O$100,4,0),"")</f>
        <v xml:space="preserve"> </v>
      </c>
      <c r="E88" s="28" t="str">
        <f>IFERROR(VLOOKUP($A$61&amp;$B88,RawSummary!$A$1:$O$100,4,0),"")</f>
        <v xml:space="preserve"> </v>
      </c>
      <c r="F88" s="35">
        <f>IFERROR(SUMIFS(Database!$I:$I,Database!$C:$C, $A$85,Database!$D:$D, $B88, Database!$E:$E,2019,Database!$G:$G, F$6),0)</f>
        <v>0</v>
      </c>
      <c r="G88" s="31" t="str">
        <f>IFERROR(VLOOKUP($A$61&amp;$B88,RawSummary!$A$1:$O$100,7,0),"")</f>
        <v xml:space="preserve"> </v>
      </c>
      <c r="H88" s="15" t="str">
        <f>IFERROR(VLOOKUP($A$61&amp;$B88,RawSummary!$A$1:$O$100,8,0),"")</f>
        <v xml:space="preserve"> </v>
      </c>
      <c r="I88" s="28" t="str">
        <f>IFERROR(VLOOKUP($A$61&amp;$B88,RawSummary!$A$1:$O$100,9,0),"")</f>
        <v xml:space="preserve"> </v>
      </c>
      <c r="J88" s="35">
        <f>IFERROR(SUMIFS(Database!$I:$I,Database!$C:$C, $A$85,Database!$D:$D, $B88,Database!$G:$G, J$6),0)</f>
        <v>0</v>
      </c>
      <c r="K88" s="31" t="str">
        <f>IFERROR(VLOOKUP($A$61&amp;$B88,RawSummary!$A$1:$O$100,10,0),"")</f>
        <v xml:space="preserve"> </v>
      </c>
      <c r="L88" s="15" t="str">
        <f>IFERROR(VLOOKUP($A$61&amp;$B88,RawSummary!$A$1:$O$100,11,0),"")</f>
        <v xml:space="preserve"> </v>
      </c>
      <c r="M88" s="28" t="str">
        <f>IFERROR(VLOOKUP($A$61&amp;$B88,RawSummary!$A$1:$O$100,12,0),"")</f>
        <v xml:space="preserve"> </v>
      </c>
      <c r="N88" s="35">
        <f>IFERROR(SUMIFS(Database!$I:$I,Database!$C:$C, $A$85,Database!$D:$D, $B88,Database!$G:$G, N$6),0)</f>
        <v>0</v>
      </c>
      <c r="O88" s="31" t="str">
        <f>IFERROR(VLOOKUP($A$61&amp;$B88,RawSummary!$A$1:$O$100,13,0),"")</f>
        <v xml:space="preserve"> </v>
      </c>
      <c r="P88" s="15" t="str">
        <f>IFERROR(VLOOKUP($A$61&amp;$B88,RawSummary!$A$1:$O$100,14,0),"")</f>
        <v xml:space="preserve"> </v>
      </c>
      <c r="Q88" s="28" t="str">
        <f>IFERROR(VLOOKUP($A$61&amp;$B88,RawSummary!$A$1:$O$100,15,0),"")</f>
        <v xml:space="preserve"> </v>
      </c>
      <c r="R88" s="35">
        <f>IFERROR(SUMIFS(Database!$I:$I,Database!$C:$C, $A$85,Database!$D:$D, $B88,Database!$G:$G, R$6),0)</f>
        <v>0</v>
      </c>
    </row>
    <row r="89" spans="1:18" x14ac:dyDescent="0.25">
      <c r="A89" s="49"/>
      <c r="B89" s="17" t="s">
        <v>35</v>
      </c>
      <c r="C89" s="14">
        <f>IFERROR(SUMIFS(Database!$I:$I,Database!$C:$C, $A$85,Database!$F:$F, C$6),0)</f>
        <v>0</v>
      </c>
      <c r="D89" s="14">
        <f>IFERROR(SUMIFS(Database!$I:$I,Database!$C:$C, $A$85,Database!$F:$F, D$6),0)</f>
        <v>0</v>
      </c>
      <c r="E89" s="29">
        <f>IFERROR(SUMIFS(Database!$I:$I,Database!$C:$C, $A$85,Database!$F:$F, E$6),0)</f>
        <v>0</v>
      </c>
      <c r="F89" s="36">
        <f>SUM(F85:F88)</f>
        <v>0</v>
      </c>
      <c r="G89" s="32">
        <f>IFERROR(SUMIFS(Database!$I:$I,Database!$C:$C, $A$85,Database!$F:$F, G$6),0)</f>
        <v>0</v>
      </c>
      <c r="H89" s="14">
        <f>IFERROR(SUMIFS(Database!$I:$I,Database!$C:$C, $A$85,Database!$F:$F, H$6),0)</f>
        <v>0</v>
      </c>
      <c r="I89" s="29">
        <f>IFERROR(SUMIFS(Database!$I:$I,Database!$C:$C, $A$85,Database!$F:$F, I$6),0)</f>
        <v>0</v>
      </c>
      <c r="J89" s="36">
        <f>SUM(J85:J88)</f>
        <v>0</v>
      </c>
      <c r="K89" s="32">
        <f>IFERROR(SUMIFS(Database!$I:$I,Database!$C:$C, $A$85,Database!$F:$F, K$6),0)</f>
        <v>0</v>
      </c>
      <c r="L89" s="14">
        <f>IFERROR(SUMIFS(Database!$I:$I,Database!$C:$C, $A$85,Database!$F:$F, L$6),0)</f>
        <v>0</v>
      </c>
      <c r="M89" s="29">
        <f>IFERROR(SUMIFS(Database!$I:$I,Database!$C:$C, $A$85,Database!$F:$F, M$6),0)</f>
        <v>0</v>
      </c>
      <c r="N89" s="36">
        <f>SUM(N85:N88)</f>
        <v>0</v>
      </c>
      <c r="O89" s="32">
        <f>IFERROR(SUMIFS(Database!$I:$I,Database!$C:$C, $A$85,Database!$F:$F, O$6),0)</f>
        <v>0</v>
      </c>
      <c r="P89" s="14">
        <f>IFERROR(SUMIFS(Database!$I:$I,Database!$C:$C, $A$85,Database!$F:$F, P$6),0)</f>
        <v>0</v>
      </c>
      <c r="Q89" s="29">
        <f>IFERROR(SUMIFS(Database!$I:$I,Database!$C:$C, $A$85,Database!$F:$F, Q$6),0)</f>
        <v>0</v>
      </c>
      <c r="R89" s="36">
        <f>SUM(R85:R88)</f>
        <v>0</v>
      </c>
    </row>
    <row r="90" spans="1:18" ht="3" customHeight="1" x14ac:dyDescent="0.25">
      <c r="A90" s="51"/>
      <c r="B90" s="38"/>
      <c r="C90" s="39"/>
      <c r="D90" s="39"/>
      <c r="E90" s="39"/>
      <c r="F90" s="37"/>
      <c r="G90" s="39"/>
      <c r="H90" s="39"/>
      <c r="I90" s="39"/>
      <c r="J90" s="37"/>
      <c r="K90" s="39"/>
      <c r="L90" s="39"/>
      <c r="M90" s="39"/>
      <c r="N90" s="37"/>
      <c r="O90" s="39"/>
      <c r="P90" s="39"/>
      <c r="Q90" s="39"/>
      <c r="R90" s="37"/>
    </row>
    <row r="91" spans="1:18" x14ac:dyDescent="0.25">
      <c r="A91" s="47" t="str">
        <f>'Support Sheet'!$H$17</f>
        <v>Employee15</v>
      </c>
      <c r="B91" s="16" t="str">
        <f>'Support Sheet'!$L$3</f>
        <v>AL</v>
      </c>
      <c r="C91" s="15" t="str">
        <f>IFERROR(VLOOKUP($A$91&amp;$B91,RawSummary!$A$1:$O$100,4,0),"")</f>
        <v xml:space="preserve"> </v>
      </c>
      <c r="D91" s="15" t="str">
        <f>IFERROR(VLOOKUP($A$91&amp;$B91,RawSummary!$A$1:$O$100,5,0),"")</f>
        <v xml:space="preserve"> </v>
      </c>
      <c r="E91" s="28" t="str">
        <f>IFERROR(VLOOKUP($A$91&amp;$B91,RawSummary!$A$1:$O$100,6,0),"")</f>
        <v xml:space="preserve"> </v>
      </c>
      <c r="F91" s="35">
        <f>IFERROR(SUMIFS(Database!$I:$I,Database!$C:$C, $A$91,Database!$D:$D, $B91, Database!$E:$E,2019,Database!$G:$G, F$6),0)</f>
        <v>0</v>
      </c>
      <c r="G91" s="31" t="str">
        <f>IFERROR(VLOOKUP($A$91&amp;$B91,RawSummary!$A$1:$O$100,7,0),"")</f>
        <v xml:space="preserve"> </v>
      </c>
      <c r="H91" s="15" t="str">
        <f>IFERROR(VLOOKUP($A$91&amp;$B91,RawSummary!$A$1:$O$100,8,0),"")</f>
        <v xml:space="preserve"> </v>
      </c>
      <c r="I91" s="28" t="str">
        <f>IFERROR(VLOOKUP($A$91&amp;$B91,RawSummary!$A$1:$O$100,9,0),"")</f>
        <v xml:space="preserve"> </v>
      </c>
      <c r="J91" s="35">
        <f>IFERROR(SUMIFS(Database!$I:$I,Database!$C:$C, $A$91,Database!$D:$D, $B91,Database!$G:$G, J$6),0)</f>
        <v>0</v>
      </c>
      <c r="K91" s="31" t="str">
        <f>IFERROR(VLOOKUP($A$91&amp;$B91,RawSummary!$A$1:$O$100,10,0),"")</f>
        <v xml:space="preserve"> </v>
      </c>
      <c r="L91" s="15" t="str">
        <f>IFERROR(VLOOKUP($A$91&amp;$B91,RawSummary!$A$1:$O$100,11,0),"")</f>
        <v xml:space="preserve"> </v>
      </c>
      <c r="M91" s="28" t="str">
        <f>IFERROR(VLOOKUP($A$91&amp;$B91,RawSummary!$A$1:$O$100,12,0),"")</f>
        <v xml:space="preserve"> </v>
      </c>
      <c r="N91" s="35">
        <f>IFERROR(SUMIFS(Database!$I:$I,Database!$C:$C, $A$91,Database!$D:$D, $B91,Database!$G:$G, N$6),0)</f>
        <v>0</v>
      </c>
      <c r="O91" s="31" t="str">
        <f>IFERROR(VLOOKUP($A$91&amp;$B91,RawSummary!$A$1:$O$100,13,0),"")</f>
        <v xml:space="preserve"> </v>
      </c>
      <c r="P91" s="15" t="str">
        <f>IFERROR(VLOOKUP($A$91&amp;$B91,RawSummary!$A$1:$O$100,14,0),"")</f>
        <v xml:space="preserve"> </v>
      </c>
      <c r="Q91" s="28" t="str">
        <f>IFERROR(VLOOKUP($A$91&amp;$B91,RawSummary!$A$1:$O$100,15,0),"")</f>
        <v xml:space="preserve"> </v>
      </c>
      <c r="R91" s="35">
        <f>IFERROR(SUMIFS(Database!$I:$I,Database!$C:$C, $A$91,Database!$D:$D, $B91,Database!$G:$G, R$6),0)</f>
        <v>0</v>
      </c>
    </row>
    <row r="92" spans="1:18" x14ac:dyDescent="0.25">
      <c r="A92" s="47"/>
      <c r="B92" s="16" t="str">
        <f>'Support Sheet'!$L$4</f>
        <v>HL</v>
      </c>
      <c r="C92" s="15" t="str">
        <f>IFERROR(VLOOKUP($A$91&amp;$B92,RawSummary!$A$1:$O$100,4,0),"")</f>
        <v xml:space="preserve"> </v>
      </c>
      <c r="D92" s="15" t="str">
        <f>IFERROR(VLOOKUP($A$91&amp;$B92,RawSummary!$A$1:$O$100,4,0),"")</f>
        <v xml:space="preserve"> </v>
      </c>
      <c r="E92" s="28" t="str">
        <f>IFERROR(VLOOKUP($A$91&amp;$B92,RawSummary!$A$1:$O$100,4,0),"")</f>
        <v xml:space="preserve"> </v>
      </c>
      <c r="F92" s="35">
        <f>IFERROR(SUMIFS(Database!$I:$I,Database!$C:$C, $A$91,Database!$D:$D, $B92, Database!$E:$E,2019,Database!$G:$G, F$6),0)</f>
        <v>0</v>
      </c>
      <c r="G92" s="31" t="str">
        <f>IFERROR(VLOOKUP($A$91&amp;$B92,RawSummary!$A$1:$O$100,7,0),"")</f>
        <v xml:space="preserve"> </v>
      </c>
      <c r="H92" s="15" t="str">
        <f>IFERROR(VLOOKUP($A$91&amp;$B92,RawSummary!$A$1:$O$100,8,0),"")</f>
        <v xml:space="preserve"> </v>
      </c>
      <c r="I92" s="28" t="str">
        <f>IFERROR(VLOOKUP($A$91&amp;$B92,RawSummary!$A$1:$O$100,9,0),"")</f>
        <v xml:space="preserve"> </v>
      </c>
      <c r="J92" s="35">
        <f>IFERROR(SUMIFS(Database!$I:$I,Database!$C:$C, $A$91,Database!$D:$D, $B92,Database!$G:$G, J$6),0)</f>
        <v>0</v>
      </c>
      <c r="K92" s="31" t="str">
        <f>IFERROR(VLOOKUP($A$91&amp;$B92,RawSummary!$A$1:$O$100,10,0),"")</f>
        <v xml:space="preserve"> </v>
      </c>
      <c r="L92" s="15" t="str">
        <f>IFERROR(VLOOKUP($A$91&amp;$B92,RawSummary!$A$1:$O$100,11,0),"")</f>
        <v xml:space="preserve"> </v>
      </c>
      <c r="M92" s="28" t="str">
        <f>IFERROR(VLOOKUP($A$91&amp;$B92,RawSummary!$A$1:$O$100,12,0),"")</f>
        <v xml:space="preserve"> </v>
      </c>
      <c r="N92" s="35">
        <f>IFERROR(SUMIFS(Database!$I:$I,Database!$C:$C, $A$91,Database!$D:$D, $B92,Database!$G:$G, N$6),0)</f>
        <v>0</v>
      </c>
      <c r="O92" s="31" t="str">
        <f>IFERROR(VLOOKUP($A$91&amp;$B92,RawSummary!$A$1:$O$100,13,0),"")</f>
        <v xml:space="preserve"> </v>
      </c>
      <c r="P92" s="15" t="str">
        <f>IFERROR(VLOOKUP($A$91&amp;$B92,RawSummary!$A$1:$O$100,14,0),"")</f>
        <v xml:space="preserve"> </v>
      </c>
      <c r="Q92" s="28" t="str">
        <f>IFERROR(VLOOKUP($A$91&amp;$B92,RawSummary!$A$1:$O$100,15,0),"")</f>
        <v xml:space="preserve"> </v>
      </c>
      <c r="R92" s="35">
        <f>IFERROR(SUMIFS(Database!$I:$I,Database!$C:$C, $A$91,Database!$D:$D, $B92,Database!$G:$G, R$6),0)</f>
        <v>0</v>
      </c>
    </row>
    <row r="93" spans="1:18" x14ac:dyDescent="0.25">
      <c r="A93" s="47"/>
      <c r="B93" s="16" t="str">
        <f>'Support Sheet'!$L$5</f>
        <v>SL</v>
      </c>
      <c r="C93" s="15" t="str">
        <f>IFERROR(VLOOKUP($A$91&amp;$B93,RawSummary!$A$1:$O$100,4,0),"")</f>
        <v xml:space="preserve"> </v>
      </c>
      <c r="D93" s="15" t="str">
        <f>IFERROR(VLOOKUP($A$91&amp;$B93,RawSummary!$A$1:$O$100,4,0),"")</f>
        <v xml:space="preserve"> </v>
      </c>
      <c r="E93" s="28" t="str">
        <f>IFERROR(VLOOKUP($A$91&amp;$B93,RawSummary!$A$1:$O$100,4,0),"")</f>
        <v xml:space="preserve"> </v>
      </c>
      <c r="F93" s="35">
        <f>IFERROR(SUMIFS(Database!$I:$I,Database!$C:$C, $A$91,Database!$D:$D, $B93, Database!$E:$E,2019,Database!$G:$G, F$6),0)</f>
        <v>0</v>
      </c>
      <c r="G93" s="31" t="str">
        <f>IFERROR(VLOOKUP($A$91&amp;$B93,RawSummary!$A$1:$O$100,7,0),"")</f>
        <v xml:space="preserve"> </v>
      </c>
      <c r="H93" s="15" t="str">
        <f>IFERROR(VLOOKUP($A$91&amp;$B93,RawSummary!$A$1:$O$100,8,0),"")</f>
        <v xml:space="preserve"> </v>
      </c>
      <c r="I93" s="28" t="str">
        <f>IFERROR(VLOOKUP($A$91&amp;$B93,RawSummary!$A$1:$O$100,9,0),"")</f>
        <v xml:space="preserve"> </v>
      </c>
      <c r="J93" s="35">
        <f>IFERROR(SUMIFS(Database!$I:$I,Database!$C:$C, $A$91,Database!$D:$D, $B93,Database!$G:$G, J$6),0)</f>
        <v>0</v>
      </c>
      <c r="K93" s="31" t="str">
        <f>IFERROR(VLOOKUP($A$91&amp;$B93,RawSummary!$A$1:$O$100,10,0),"")</f>
        <v xml:space="preserve"> </v>
      </c>
      <c r="L93" s="15" t="str">
        <f>IFERROR(VLOOKUP($A$91&amp;$B93,RawSummary!$A$1:$O$100,11,0),"")</f>
        <v xml:space="preserve"> </v>
      </c>
      <c r="M93" s="28" t="str">
        <f>IFERROR(VLOOKUP($A$91&amp;$B93,RawSummary!$A$1:$O$100,12,0),"")</f>
        <v xml:space="preserve"> </v>
      </c>
      <c r="N93" s="35">
        <f>IFERROR(SUMIFS(Database!$I:$I,Database!$C:$C, $A$91,Database!$D:$D, $B93,Database!$G:$G, N$6),0)</f>
        <v>0</v>
      </c>
      <c r="O93" s="31" t="str">
        <f>IFERROR(VLOOKUP($A$91&amp;$B93,RawSummary!$A$1:$O$100,13,0),"")</f>
        <v xml:space="preserve"> </v>
      </c>
      <c r="P93" s="15" t="str">
        <f>IFERROR(VLOOKUP($A$91&amp;$B93,RawSummary!$A$1:$O$100,14,0),"")</f>
        <v xml:space="preserve"> </v>
      </c>
      <c r="Q93" s="28" t="str">
        <f>IFERROR(VLOOKUP($A$91&amp;$B93,RawSummary!$A$1:$O$100,15,0),"")</f>
        <v xml:space="preserve"> </v>
      </c>
      <c r="R93" s="35">
        <f>IFERROR(SUMIFS(Database!$I:$I,Database!$C:$C, $A$91,Database!$D:$D, $B93,Database!$G:$G, R$6),0)</f>
        <v>0</v>
      </c>
    </row>
    <row r="94" spans="1:18" x14ac:dyDescent="0.25">
      <c r="A94" s="47"/>
      <c r="B94" s="16" t="str">
        <f>'Support Sheet'!$L$6</f>
        <v>CL</v>
      </c>
      <c r="C94" s="15" t="str">
        <f>IFERROR(VLOOKUP($A$91&amp;$B94,RawSummary!$A$1:$O$100,4,0),"")</f>
        <v xml:space="preserve"> </v>
      </c>
      <c r="D94" s="15" t="str">
        <f>IFERROR(VLOOKUP($A$91&amp;$B94,RawSummary!$A$1:$O$100,4,0),"")</f>
        <v xml:space="preserve"> </v>
      </c>
      <c r="E94" s="28" t="str">
        <f>IFERROR(VLOOKUP($A$91&amp;$B94,RawSummary!$A$1:$O$100,4,0),"")</f>
        <v xml:space="preserve"> </v>
      </c>
      <c r="F94" s="35">
        <f>IFERROR(SUMIFS(Database!$I:$I,Database!$C:$C, $A$91,Database!$D:$D, $B94, Database!$E:$E,2019,Database!$G:$G, F$6),0)</f>
        <v>0</v>
      </c>
      <c r="G94" s="31" t="str">
        <f>IFERROR(VLOOKUP($A$91&amp;$B94,RawSummary!$A$1:$O$100,7,0),"")</f>
        <v xml:space="preserve"> </v>
      </c>
      <c r="H94" s="15" t="str">
        <f>IFERROR(VLOOKUP($A$91&amp;$B94,RawSummary!$A$1:$O$100,8,0),"")</f>
        <v xml:space="preserve"> </v>
      </c>
      <c r="I94" s="28" t="str">
        <f>IFERROR(VLOOKUP($A$91&amp;$B94,RawSummary!$A$1:$O$100,9,0),"")</f>
        <v xml:space="preserve"> </v>
      </c>
      <c r="J94" s="35">
        <f>IFERROR(SUMIFS(Database!$I:$I,Database!$C:$C, $A$91,Database!$D:$D, $B94,Database!$G:$G, J$6),0)</f>
        <v>0</v>
      </c>
      <c r="K94" s="31" t="str">
        <f>IFERROR(VLOOKUP($A$91&amp;$B94,RawSummary!$A$1:$O$100,10,0),"")</f>
        <v xml:space="preserve"> </v>
      </c>
      <c r="L94" s="15" t="str">
        <f>IFERROR(VLOOKUP($A$91&amp;$B94,RawSummary!$A$1:$O$100,11,0),"")</f>
        <v xml:space="preserve"> </v>
      </c>
      <c r="M94" s="28" t="str">
        <f>IFERROR(VLOOKUP($A$91&amp;$B94,RawSummary!$A$1:$O$100,12,0),"")</f>
        <v xml:space="preserve"> </v>
      </c>
      <c r="N94" s="35">
        <f>IFERROR(SUMIFS(Database!$I:$I,Database!$C:$C, $A$91,Database!$D:$D, $B94,Database!$G:$G, N$6),0)</f>
        <v>0</v>
      </c>
      <c r="O94" s="31" t="str">
        <f>IFERROR(VLOOKUP($A$91&amp;$B94,RawSummary!$A$1:$O$100,13,0),"")</f>
        <v xml:space="preserve"> </v>
      </c>
      <c r="P94" s="15" t="str">
        <f>IFERROR(VLOOKUP($A$91&amp;$B94,RawSummary!$A$1:$O$100,14,0),"")</f>
        <v xml:space="preserve"> </v>
      </c>
      <c r="Q94" s="28" t="str">
        <f>IFERROR(VLOOKUP($A$91&amp;$B94,RawSummary!$A$1:$O$100,15,0),"")</f>
        <v xml:space="preserve"> </v>
      </c>
      <c r="R94" s="35">
        <f>IFERROR(SUMIFS(Database!$I:$I,Database!$C:$C, $A$91,Database!$D:$D, $B94,Database!$G:$G, R$6),0)</f>
        <v>0</v>
      </c>
    </row>
    <row r="95" spans="1:18" x14ac:dyDescent="0.25">
      <c r="A95" s="47"/>
      <c r="B95" s="17" t="s">
        <v>35</v>
      </c>
      <c r="C95" s="14">
        <f>IFERROR(SUMIFS(Database!$I:$I,Database!$C:$C, $A$91,Database!$F:$F, C$6),0)</f>
        <v>0</v>
      </c>
      <c r="D95" s="14">
        <f>IFERROR(SUMIFS(Database!$I:$I,Database!$C:$C, $A$91,Database!$F:$F, D$6),0)</f>
        <v>0</v>
      </c>
      <c r="E95" s="29">
        <f>IFERROR(SUMIFS(Database!$I:$I,Database!$C:$C, $A$91,Database!$F:$F, E$6),0)</f>
        <v>0</v>
      </c>
      <c r="F95" s="36">
        <f>SUM(F91:F94)</f>
        <v>0</v>
      </c>
      <c r="G95" s="32">
        <f>IFERROR(SUMIFS(Database!$I:$I,Database!$C:$C, $A$91,Database!$F:$F, G$6),0)</f>
        <v>0</v>
      </c>
      <c r="H95" s="14">
        <f>IFERROR(SUMIFS(Database!$I:$I,Database!$C:$C, $A$91,Database!$F:$F, H$6),0)</f>
        <v>0</v>
      </c>
      <c r="I95" s="29">
        <f>IFERROR(SUMIFS(Database!$I:$I,Database!$C:$C, $A$91,Database!$F:$F, I$6),0)</f>
        <v>0</v>
      </c>
      <c r="J95" s="36">
        <f>SUM(J91:J94)</f>
        <v>0</v>
      </c>
      <c r="K95" s="32">
        <f>IFERROR(SUMIFS(Database!$I:$I,Database!$C:$C, $A$91,Database!$F:$F, K$6),0)</f>
        <v>0</v>
      </c>
      <c r="L95" s="14">
        <f>IFERROR(SUMIFS(Database!$I:$I,Database!$C:$C, $A$91,Database!$F:$F, L$6),0)</f>
        <v>0</v>
      </c>
      <c r="M95" s="29">
        <f>IFERROR(SUMIFS(Database!$I:$I,Database!$C:$C, $A$91,Database!$F:$F, M$6),0)</f>
        <v>0</v>
      </c>
      <c r="N95" s="36">
        <f>SUM(N91:N94)</f>
        <v>0</v>
      </c>
      <c r="O95" s="32">
        <f>IFERROR(SUMIFS(Database!$I:$I,Database!$C:$C, $A$91,Database!$F:$F, O$6),0)</f>
        <v>0</v>
      </c>
      <c r="P95" s="14">
        <f>IFERROR(SUMIFS(Database!$I:$I,Database!$C:$C, $A$91,Database!$F:$F, P$6),0)</f>
        <v>0</v>
      </c>
      <c r="Q95" s="29">
        <f>IFERROR(SUMIFS(Database!$I:$I,Database!$C:$C, $A$91,Database!$F:$F, Q$6),0)</f>
        <v>0</v>
      </c>
      <c r="R95" s="36">
        <f>SUM(R91:R94)</f>
        <v>0</v>
      </c>
    </row>
    <row r="96" spans="1:18" ht="3" customHeight="1" thickBot="1" x14ac:dyDescent="0.3">
      <c r="A96" s="52"/>
      <c r="B96" s="53"/>
      <c r="C96" s="54"/>
      <c r="D96" s="54"/>
      <c r="E96" s="54"/>
      <c r="F96" s="55"/>
      <c r="G96" s="54"/>
      <c r="H96" s="54"/>
      <c r="I96" s="54"/>
      <c r="J96" s="55"/>
      <c r="K96" s="54"/>
      <c r="L96" s="54"/>
      <c r="M96" s="54"/>
      <c r="N96" s="55"/>
      <c r="O96" s="54"/>
      <c r="P96" s="54"/>
      <c r="Q96" s="54"/>
      <c r="R96" s="55"/>
    </row>
    <row r="97" spans="1:6" ht="15.75" thickTop="1" x14ac:dyDescent="0.25"/>
    <row r="98" spans="1:6" x14ac:dyDescent="0.25">
      <c r="A98" s="22" t="s">
        <v>16</v>
      </c>
      <c r="B98" s="22" t="s">
        <v>17</v>
      </c>
      <c r="C98" s="22" t="s">
        <v>18</v>
      </c>
      <c r="D98" s="22" t="s">
        <v>19</v>
      </c>
      <c r="E98" s="23"/>
      <c r="F98" s="23"/>
    </row>
  </sheetData>
  <sheetProtection algorithmName="SHA-512" hashValue="ImEKGXPgUzGiKJJvhKpI2HyXTKUSQLURz2oz2mN0sX8CzfU1wAkR8KPtoPek69Fn3FNke9N9ejy6m/nTINEA+A==" saltValue="91URC2ErAOEUlbSQ/gIy8Q==" spinCount="100000" sheet="1" formatCells="0" formatColumns="0" formatRows="0" autoFilter="0"/>
  <mergeCells count="15">
    <mergeCell ref="A67:A71"/>
    <mergeCell ref="A73:A77"/>
    <mergeCell ref="A79:A83"/>
    <mergeCell ref="A85:A89"/>
    <mergeCell ref="A91:A95"/>
    <mergeCell ref="A7:A11"/>
    <mergeCell ref="A37:A41"/>
    <mergeCell ref="A31:A35"/>
    <mergeCell ref="A25:A29"/>
    <mergeCell ref="A61:A65"/>
    <mergeCell ref="A49:A53"/>
    <mergeCell ref="A55:A59"/>
    <mergeCell ref="A43:A47"/>
    <mergeCell ref="A19:A23"/>
    <mergeCell ref="A13:A1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61"/>
  <sheetViews>
    <sheetView showGridLines="0" zoomScale="75" zoomScaleNormal="75" workbookViewId="0">
      <pane ySplit="1" topLeftCell="A2" activePane="bottomLeft" state="frozen"/>
      <selection pane="bottomLeft"/>
    </sheetView>
  </sheetViews>
  <sheetFormatPr defaultRowHeight="15" x14ac:dyDescent="0.25"/>
  <cols>
    <col min="1" max="2" width="19.42578125" bestFit="1" customWidth="1"/>
    <col min="3" max="3" width="14" bestFit="1" customWidth="1"/>
    <col min="4" max="4" width="12.85546875" bestFit="1" customWidth="1"/>
    <col min="5" max="6" width="11.7109375" customWidth="1"/>
    <col min="7" max="7" width="13.140625" customWidth="1"/>
    <col min="8" max="13" width="11.7109375" customWidth="1"/>
    <col min="14" max="14" width="21.140625" customWidth="1"/>
    <col min="15" max="15" width="11.7109375" customWidth="1"/>
  </cols>
  <sheetData>
    <row r="1" spans="1:18" ht="23.25" customHeight="1" x14ac:dyDescent="0.25">
      <c r="A1" s="67" t="s">
        <v>37</v>
      </c>
      <c r="B1" s="18" t="s">
        <v>1</v>
      </c>
      <c r="C1" s="18" t="s">
        <v>12</v>
      </c>
      <c r="D1" s="18" t="s">
        <v>20</v>
      </c>
      <c r="E1" s="18" t="s">
        <v>21</v>
      </c>
      <c r="F1" s="18" t="s">
        <v>22</v>
      </c>
      <c r="G1" s="18" t="s">
        <v>23</v>
      </c>
      <c r="H1" s="18" t="s">
        <v>24</v>
      </c>
      <c r="I1" s="18" t="s">
        <v>25</v>
      </c>
      <c r="J1" s="18" t="s">
        <v>26</v>
      </c>
      <c r="K1" s="18" t="s">
        <v>27</v>
      </c>
      <c r="L1" s="18" t="s">
        <v>28</v>
      </c>
      <c r="M1" s="18" t="s">
        <v>29</v>
      </c>
      <c r="N1" s="18" t="s">
        <v>30</v>
      </c>
      <c r="O1" s="18" t="s">
        <v>31</v>
      </c>
    </row>
    <row r="2" spans="1:18" x14ac:dyDescent="0.25">
      <c r="A2" s="62" t="str">
        <f>B2&amp;C2</f>
        <v>Employee1AL</v>
      </c>
      <c r="B2" s="63" t="str">
        <f>'Support Sheet'!$H$3</f>
        <v>Employee1</v>
      </c>
      <c r="C2" s="64" t="str">
        <f>'Support Sheet'!$L$3</f>
        <v>AL</v>
      </c>
      <c r="D2" s="65" t="s">
        <v>38</v>
      </c>
      <c r="E2" s="65" t="s">
        <v>38</v>
      </c>
      <c r="F2" s="65" t="s">
        <v>38</v>
      </c>
      <c r="G2" s="66" t="s">
        <v>38</v>
      </c>
      <c r="H2" s="66" t="s">
        <v>38</v>
      </c>
      <c r="I2" s="66" t="s">
        <v>38</v>
      </c>
      <c r="J2" s="66" t="s">
        <v>38</v>
      </c>
      <c r="K2" s="66" t="s">
        <v>38</v>
      </c>
      <c r="L2" s="66" t="s">
        <v>38</v>
      </c>
      <c r="M2" s="66" t="s">
        <v>38</v>
      </c>
      <c r="N2" s="66" t="s">
        <v>38</v>
      </c>
      <c r="O2" s="66" t="s">
        <v>38</v>
      </c>
    </row>
    <row r="3" spans="1:18" x14ac:dyDescent="0.25">
      <c r="A3" s="62" t="str">
        <f t="shared" ref="A3:A37" si="0">B3&amp;C3</f>
        <v>Employee1HL</v>
      </c>
      <c r="B3" s="63" t="str">
        <f>'Support Sheet'!$H$3</f>
        <v>Employee1</v>
      </c>
      <c r="C3" s="64" t="str">
        <f>'Support Sheet'!$L$4</f>
        <v>HL</v>
      </c>
      <c r="D3" s="65" t="s">
        <v>38</v>
      </c>
      <c r="E3" s="65" t="s">
        <v>38</v>
      </c>
      <c r="F3" s="65" t="s">
        <v>38</v>
      </c>
      <c r="G3" s="66" t="s">
        <v>38</v>
      </c>
      <c r="H3" s="66" t="s">
        <v>38</v>
      </c>
      <c r="I3" s="66" t="s">
        <v>38</v>
      </c>
      <c r="J3" s="66" t="s">
        <v>38</v>
      </c>
      <c r="K3" s="66" t="s">
        <v>38</v>
      </c>
      <c r="L3" s="66" t="s">
        <v>38</v>
      </c>
      <c r="M3" s="66" t="s">
        <v>38</v>
      </c>
      <c r="N3" s="66" t="s">
        <v>38</v>
      </c>
      <c r="O3" s="66" t="s">
        <v>38</v>
      </c>
    </row>
    <row r="4" spans="1:18" x14ac:dyDescent="0.25">
      <c r="A4" s="62" t="str">
        <f t="shared" si="0"/>
        <v>Employee1SL</v>
      </c>
      <c r="B4" s="63" t="str">
        <f>'Support Sheet'!$H$3</f>
        <v>Employee1</v>
      </c>
      <c r="C4" s="64" t="str">
        <f>'Support Sheet'!$L$5</f>
        <v>SL</v>
      </c>
      <c r="D4" s="65" t="s">
        <v>38</v>
      </c>
      <c r="E4" s="65" t="s">
        <v>38</v>
      </c>
      <c r="F4" s="65" t="s">
        <v>38</v>
      </c>
      <c r="G4" s="66" t="s">
        <v>38</v>
      </c>
      <c r="H4" s="66" t="s">
        <v>38</v>
      </c>
      <c r="I4" s="66" t="s">
        <v>38</v>
      </c>
      <c r="J4" s="66" t="s">
        <v>38</v>
      </c>
      <c r="K4" s="66" t="s">
        <v>38</v>
      </c>
      <c r="L4" s="66" t="s">
        <v>38</v>
      </c>
      <c r="M4" s="66" t="s">
        <v>38</v>
      </c>
      <c r="N4" s="66" t="s">
        <v>38</v>
      </c>
      <c r="O4" s="66" t="s">
        <v>38</v>
      </c>
    </row>
    <row r="5" spans="1:18" x14ac:dyDescent="0.25">
      <c r="A5" s="62" t="str">
        <f t="shared" si="0"/>
        <v>Employee1CL</v>
      </c>
      <c r="B5" s="63" t="str">
        <f>'Support Sheet'!$H$3</f>
        <v>Employee1</v>
      </c>
      <c r="C5" s="64" t="str">
        <f>'Support Sheet'!$L$6</f>
        <v>CL</v>
      </c>
      <c r="D5" s="65" t="s">
        <v>38</v>
      </c>
      <c r="E5" s="65" t="s">
        <v>38</v>
      </c>
      <c r="F5" s="65" t="s">
        <v>38</v>
      </c>
      <c r="G5" s="66" t="s">
        <v>38</v>
      </c>
      <c r="H5" s="66" t="s">
        <v>38</v>
      </c>
      <c r="I5" s="66" t="s">
        <v>38</v>
      </c>
      <c r="J5" s="66" t="s">
        <v>38</v>
      </c>
      <c r="K5" s="66" t="s">
        <v>38</v>
      </c>
      <c r="L5" s="66" t="s">
        <v>38</v>
      </c>
      <c r="M5" s="66" t="s">
        <v>38</v>
      </c>
      <c r="N5" s="66" t="s">
        <v>38</v>
      </c>
      <c r="O5" s="66" t="s">
        <v>38</v>
      </c>
    </row>
    <row r="6" spans="1:18" x14ac:dyDescent="0.25">
      <c r="A6" s="19" t="str">
        <f t="shared" si="0"/>
        <v>Employee2AL</v>
      </c>
      <c r="B6" s="60" t="str">
        <f>'Support Sheet'!$H$4</f>
        <v>Employee2</v>
      </c>
      <c r="C6" s="59" t="str">
        <f>'Support Sheet'!$L$3</f>
        <v>AL</v>
      </c>
      <c r="D6" s="21" t="s">
        <v>38</v>
      </c>
      <c r="E6" s="21" t="s">
        <v>38</v>
      </c>
      <c r="F6" s="21" t="s">
        <v>38</v>
      </c>
      <c r="G6" s="20" t="s">
        <v>38</v>
      </c>
      <c r="H6" s="20" t="s">
        <v>38</v>
      </c>
      <c r="I6" s="20" t="s">
        <v>38</v>
      </c>
      <c r="J6" s="20" t="s">
        <v>38</v>
      </c>
      <c r="K6" s="20" t="s">
        <v>38</v>
      </c>
      <c r="L6" s="20" t="s">
        <v>38</v>
      </c>
      <c r="M6" s="20" t="s">
        <v>38</v>
      </c>
      <c r="N6" s="20" t="s">
        <v>38</v>
      </c>
      <c r="O6" s="20" t="s">
        <v>38</v>
      </c>
    </row>
    <row r="7" spans="1:18" x14ac:dyDescent="0.25">
      <c r="A7" s="19" t="str">
        <f t="shared" si="0"/>
        <v>Employee2HL</v>
      </c>
      <c r="B7" s="60" t="str">
        <f>'Support Sheet'!$H$4</f>
        <v>Employee2</v>
      </c>
      <c r="C7" s="59" t="str">
        <f>'Support Sheet'!$L$4</f>
        <v>HL</v>
      </c>
      <c r="D7" s="21" t="s">
        <v>38</v>
      </c>
      <c r="E7" s="21" t="s">
        <v>38</v>
      </c>
      <c r="F7" s="21" t="s">
        <v>38</v>
      </c>
      <c r="G7" s="20" t="s">
        <v>38</v>
      </c>
      <c r="H7" s="20" t="s">
        <v>38</v>
      </c>
      <c r="I7" s="20" t="s">
        <v>38</v>
      </c>
      <c r="J7" s="20" t="s">
        <v>38</v>
      </c>
      <c r="K7" s="20" t="s">
        <v>38</v>
      </c>
      <c r="L7" s="20" t="s">
        <v>38</v>
      </c>
      <c r="M7" s="20" t="s">
        <v>38</v>
      </c>
      <c r="N7" s="20" t="s">
        <v>38</v>
      </c>
      <c r="O7" s="20" t="s">
        <v>38</v>
      </c>
    </row>
    <row r="8" spans="1:18" x14ac:dyDescent="0.25">
      <c r="A8" s="19" t="str">
        <f t="shared" si="0"/>
        <v>Employee2SL</v>
      </c>
      <c r="B8" s="60" t="str">
        <f>'Support Sheet'!$H$4</f>
        <v>Employee2</v>
      </c>
      <c r="C8" s="59" t="str">
        <f>'Support Sheet'!$L$5</f>
        <v>SL</v>
      </c>
      <c r="D8" s="21" t="s">
        <v>38</v>
      </c>
      <c r="E8" s="21" t="s">
        <v>38</v>
      </c>
      <c r="F8" s="21" t="s">
        <v>38</v>
      </c>
      <c r="G8" s="20" t="s">
        <v>38</v>
      </c>
      <c r="H8" s="20" t="s">
        <v>38</v>
      </c>
      <c r="I8" s="20" t="s">
        <v>38</v>
      </c>
      <c r="J8" s="20" t="s">
        <v>38</v>
      </c>
      <c r="K8" s="20" t="s">
        <v>38</v>
      </c>
      <c r="L8" s="20" t="s">
        <v>38</v>
      </c>
      <c r="M8" s="20" t="s">
        <v>38</v>
      </c>
      <c r="N8" s="20" t="s">
        <v>38</v>
      </c>
      <c r="O8" s="20" t="s">
        <v>38</v>
      </c>
      <c r="P8" s="61"/>
      <c r="Q8" s="61"/>
      <c r="R8" s="61"/>
    </row>
    <row r="9" spans="1:18" x14ac:dyDescent="0.25">
      <c r="A9" s="19" t="str">
        <f t="shared" si="0"/>
        <v>Employee2CL</v>
      </c>
      <c r="B9" s="60" t="str">
        <f>'Support Sheet'!$H$4</f>
        <v>Employee2</v>
      </c>
      <c r="C9" s="59" t="str">
        <f>'Support Sheet'!$L$6</f>
        <v>CL</v>
      </c>
      <c r="D9" s="21" t="s">
        <v>38</v>
      </c>
      <c r="E9" s="21" t="s">
        <v>38</v>
      </c>
      <c r="F9" s="21" t="s">
        <v>38</v>
      </c>
      <c r="G9" s="20" t="s">
        <v>38</v>
      </c>
      <c r="H9" s="20" t="s">
        <v>38</v>
      </c>
      <c r="I9" s="20" t="s">
        <v>38</v>
      </c>
      <c r="J9" s="20" t="s">
        <v>38</v>
      </c>
      <c r="K9" s="20" t="s">
        <v>38</v>
      </c>
      <c r="L9" s="20" t="s">
        <v>38</v>
      </c>
      <c r="M9" s="20" t="s">
        <v>38</v>
      </c>
      <c r="N9" s="20" t="s">
        <v>38</v>
      </c>
      <c r="O9" s="20" t="s">
        <v>38</v>
      </c>
      <c r="P9" s="61"/>
      <c r="Q9" s="61"/>
      <c r="R9" s="61"/>
    </row>
    <row r="10" spans="1:18" x14ac:dyDescent="0.25">
      <c r="A10" s="62" t="str">
        <f t="shared" si="0"/>
        <v>Employee3AL</v>
      </c>
      <c r="B10" s="63" t="str">
        <f>'Support Sheet'!$H$5</f>
        <v>Employee3</v>
      </c>
      <c r="C10" s="64" t="str">
        <f>'Support Sheet'!$L$3</f>
        <v>AL</v>
      </c>
      <c r="D10" s="65" t="s">
        <v>38</v>
      </c>
      <c r="E10" s="65" t="s">
        <v>38</v>
      </c>
      <c r="F10" s="65" t="s">
        <v>38</v>
      </c>
      <c r="G10" s="66" t="s">
        <v>38</v>
      </c>
      <c r="H10" s="66" t="s">
        <v>38</v>
      </c>
      <c r="I10" s="66" t="s">
        <v>38</v>
      </c>
      <c r="J10" s="66" t="s">
        <v>38</v>
      </c>
      <c r="K10" s="66" t="s">
        <v>38</v>
      </c>
      <c r="L10" s="66" t="s">
        <v>38</v>
      </c>
      <c r="M10" s="66" t="s">
        <v>38</v>
      </c>
      <c r="N10" s="66" t="s">
        <v>38</v>
      </c>
      <c r="O10" s="66" t="s">
        <v>38</v>
      </c>
      <c r="P10" s="61"/>
      <c r="Q10" s="61"/>
      <c r="R10" s="61"/>
    </row>
    <row r="11" spans="1:18" x14ac:dyDescent="0.25">
      <c r="A11" s="62" t="str">
        <f t="shared" si="0"/>
        <v>Employee3HL</v>
      </c>
      <c r="B11" s="63" t="str">
        <f>'Support Sheet'!$H$5</f>
        <v>Employee3</v>
      </c>
      <c r="C11" s="64" t="str">
        <f>'Support Sheet'!$L$4</f>
        <v>HL</v>
      </c>
      <c r="D11" s="65" t="s">
        <v>38</v>
      </c>
      <c r="E11" s="65" t="s">
        <v>38</v>
      </c>
      <c r="F11" s="65" t="s">
        <v>38</v>
      </c>
      <c r="G11" s="66" t="s">
        <v>38</v>
      </c>
      <c r="H11" s="66" t="s">
        <v>38</v>
      </c>
      <c r="I11" s="66" t="s">
        <v>38</v>
      </c>
      <c r="J11" s="66" t="s">
        <v>38</v>
      </c>
      <c r="K11" s="66" t="s">
        <v>38</v>
      </c>
      <c r="L11" s="66" t="s">
        <v>38</v>
      </c>
      <c r="M11" s="66" t="s">
        <v>38</v>
      </c>
      <c r="N11" s="66" t="s">
        <v>38</v>
      </c>
      <c r="O11" s="66" t="s">
        <v>38</v>
      </c>
      <c r="P11" s="61"/>
      <c r="Q11" s="61"/>
      <c r="R11" s="61"/>
    </row>
    <row r="12" spans="1:18" x14ac:dyDescent="0.25">
      <c r="A12" s="62" t="str">
        <f t="shared" si="0"/>
        <v>Employee3SL</v>
      </c>
      <c r="B12" s="63" t="str">
        <f>'Support Sheet'!$H$5</f>
        <v>Employee3</v>
      </c>
      <c r="C12" s="64" t="str">
        <f>'Support Sheet'!$L$5</f>
        <v>SL</v>
      </c>
      <c r="D12" s="65" t="s">
        <v>38</v>
      </c>
      <c r="E12" s="65" t="s">
        <v>38</v>
      </c>
      <c r="F12" s="65" t="s">
        <v>38</v>
      </c>
      <c r="G12" s="66" t="s">
        <v>38</v>
      </c>
      <c r="H12" s="66" t="s">
        <v>38</v>
      </c>
      <c r="I12" s="66" t="s">
        <v>38</v>
      </c>
      <c r="J12" s="66" t="s">
        <v>38</v>
      </c>
      <c r="K12" s="66" t="s">
        <v>38</v>
      </c>
      <c r="L12" s="66" t="s">
        <v>38</v>
      </c>
      <c r="M12" s="66" t="s">
        <v>38</v>
      </c>
      <c r="N12" s="66" t="s">
        <v>38</v>
      </c>
      <c r="O12" s="66" t="s">
        <v>38</v>
      </c>
      <c r="P12" s="61"/>
      <c r="Q12" s="61"/>
      <c r="R12" s="61"/>
    </row>
    <row r="13" spans="1:18" x14ac:dyDescent="0.25">
      <c r="A13" s="62" t="str">
        <f t="shared" si="0"/>
        <v>Employee3CL</v>
      </c>
      <c r="B13" s="63" t="str">
        <f>'Support Sheet'!$H$5</f>
        <v>Employee3</v>
      </c>
      <c r="C13" s="64" t="str">
        <f>'Support Sheet'!$L$6</f>
        <v>CL</v>
      </c>
      <c r="D13" s="65" t="s">
        <v>38</v>
      </c>
      <c r="E13" s="65" t="s">
        <v>38</v>
      </c>
      <c r="F13" s="65" t="s">
        <v>38</v>
      </c>
      <c r="G13" s="66" t="s">
        <v>38</v>
      </c>
      <c r="H13" s="66" t="s">
        <v>38</v>
      </c>
      <c r="I13" s="66" t="s">
        <v>38</v>
      </c>
      <c r="J13" s="66" t="s">
        <v>38</v>
      </c>
      <c r="K13" s="66" t="s">
        <v>38</v>
      </c>
      <c r="L13" s="66" t="s">
        <v>38</v>
      </c>
      <c r="M13" s="66" t="s">
        <v>38</v>
      </c>
      <c r="N13" s="66" t="s">
        <v>38</v>
      </c>
      <c r="O13" s="66" t="s">
        <v>38</v>
      </c>
      <c r="P13" s="61"/>
      <c r="Q13" s="61"/>
      <c r="R13" s="61"/>
    </row>
    <row r="14" spans="1:18" x14ac:dyDescent="0.25">
      <c r="A14" s="19" t="str">
        <f t="shared" si="0"/>
        <v>Employee4AL</v>
      </c>
      <c r="B14" s="60" t="str">
        <f>'Support Sheet'!$H$6</f>
        <v>Employee4</v>
      </c>
      <c r="C14" s="59" t="str">
        <f>'Support Sheet'!$L$3</f>
        <v>AL</v>
      </c>
      <c r="D14" s="21" t="s">
        <v>38</v>
      </c>
      <c r="E14" s="21" t="s">
        <v>38</v>
      </c>
      <c r="F14" s="21" t="s">
        <v>38</v>
      </c>
      <c r="G14" s="20" t="s">
        <v>38</v>
      </c>
      <c r="H14" s="20" t="s">
        <v>38</v>
      </c>
      <c r="I14" s="20" t="s">
        <v>38</v>
      </c>
      <c r="J14" s="20" t="s">
        <v>38</v>
      </c>
      <c r="K14" s="20" t="s">
        <v>38</v>
      </c>
      <c r="L14" s="20" t="s">
        <v>38</v>
      </c>
      <c r="M14" s="20" t="s">
        <v>38</v>
      </c>
      <c r="N14" s="20" t="s">
        <v>38</v>
      </c>
      <c r="O14" s="20" t="s">
        <v>38</v>
      </c>
    </row>
    <row r="15" spans="1:18" x14ac:dyDescent="0.25">
      <c r="A15" s="19" t="str">
        <f t="shared" si="0"/>
        <v>Employee4HL</v>
      </c>
      <c r="B15" s="60" t="str">
        <f>'Support Sheet'!$H$6</f>
        <v>Employee4</v>
      </c>
      <c r="C15" s="59" t="str">
        <f>'Support Sheet'!$L$4</f>
        <v>HL</v>
      </c>
      <c r="D15" s="21" t="s">
        <v>38</v>
      </c>
      <c r="E15" s="21" t="s">
        <v>38</v>
      </c>
      <c r="F15" s="21" t="s">
        <v>38</v>
      </c>
      <c r="G15" s="20" t="s">
        <v>38</v>
      </c>
      <c r="H15" s="20" t="s">
        <v>38</v>
      </c>
      <c r="I15" s="20" t="s">
        <v>38</v>
      </c>
      <c r="J15" s="20" t="s">
        <v>38</v>
      </c>
      <c r="K15" s="20" t="s">
        <v>38</v>
      </c>
      <c r="L15" s="20" t="s">
        <v>38</v>
      </c>
      <c r="M15" s="20" t="s">
        <v>38</v>
      </c>
      <c r="N15" s="20" t="s">
        <v>38</v>
      </c>
      <c r="O15" s="20" t="s">
        <v>38</v>
      </c>
    </row>
    <row r="16" spans="1:18" x14ac:dyDescent="0.25">
      <c r="A16" s="19" t="str">
        <f t="shared" si="0"/>
        <v>Employee4SL</v>
      </c>
      <c r="B16" s="60" t="str">
        <f>'Support Sheet'!$H$6</f>
        <v>Employee4</v>
      </c>
      <c r="C16" s="59" t="str">
        <f>'Support Sheet'!$L$5</f>
        <v>SL</v>
      </c>
      <c r="D16" s="21" t="s">
        <v>38</v>
      </c>
      <c r="E16" s="21" t="s">
        <v>38</v>
      </c>
      <c r="F16" s="21" t="s">
        <v>38</v>
      </c>
      <c r="G16" s="20" t="s">
        <v>38</v>
      </c>
      <c r="H16" s="20" t="s">
        <v>38</v>
      </c>
      <c r="I16" s="20" t="s">
        <v>38</v>
      </c>
      <c r="J16" s="20" t="s">
        <v>38</v>
      </c>
      <c r="K16" s="20" t="s">
        <v>38</v>
      </c>
      <c r="L16" s="20" t="s">
        <v>38</v>
      </c>
      <c r="M16" s="20" t="s">
        <v>38</v>
      </c>
      <c r="N16" s="20" t="s">
        <v>38</v>
      </c>
      <c r="O16" s="20" t="s">
        <v>38</v>
      </c>
    </row>
    <row r="17" spans="1:15" x14ac:dyDescent="0.25">
      <c r="A17" s="19" t="str">
        <f t="shared" si="0"/>
        <v>Employee4CL</v>
      </c>
      <c r="B17" s="60" t="str">
        <f>'Support Sheet'!$H$6</f>
        <v>Employee4</v>
      </c>
      <c r="C17" s="59" t="str">
        <f>'Support Sheet'!$L$6</f>
        <v>CL</v>
      </c>
      <c r="D17" s="21" t="s">
        <v>38</v>
      </c>
      <c r="E17" s="21" t="s">
        <v>38</v>
      </c>
      <c r="F17" s="21" t="s">
        <v>38</v>
      </c>
      <c r="G17" s="20" t="s">
        <v>38</v>
      </c>
      <c r="H17" s="20" t="s">
        <v>38</v>
      </c>
      <c r="I17" s="20" t="s">
        <v>38</v>
      </c>
      <c r="J17" s="20" t="s">
        <v>38</v>
      </c>
      <c r="K17" s="20" t="s">
        <v>38</v>
      </c>
      <c r="L17" s="20" t="s">
        <v>38</v>
      </c>
      <c r="M17" s="20" t="s">
        <v>38</v>
      </c>
      <c r="N17" s="20" t="s">
        <v>38</v>
      </c>
      <c r="O17" s="20" t="s">
        <v>38</v>
      </c>
    </row>
    <row r="18" spans="1:15" x14ac:dyDescent="0.25">
      <c r="A18" s="62" t="str">
        <f t="shared" ref="A18:A21" si="1">B18&amp;C18</f>
        <v>Employee5AL</v>
      </c>
      <c r="B18" s="63" t="str">
        <f>'Support Sheet'!$H$7</f>
        <v>Employee5</v>
      </c>
      <c r="C18" s="64" t="str">
        <f>'Support Sheet'!$L$3</f>
        <v>AL</v>
      </c>
      <c r="D18" s="65" t="s">
        <v>38</v>
      </c>
      <c r="E18" s="65" t="s">
        <v>38</v>
      </c>
      <c r="F18" s="65" t="s">
        <v>38</v>
      </c>
      <c r="G18" s="66" t="s">
        <v>38</v>
      </c>
      <c r="H18" s="66" t="s">
        <v>38</v>
      </c>
      <c r="I18" s="66" t="s">
        <v>38</v>
      </c>
      <c r="J18" s="66" t="s">
        <v>38</v>
      </c>
      <c r="K18" s="66" t="s">
        <v>38</v>
      </c>
      <c r="L18" s="66" t="s">
        <v>38</v>
      </c>
      <c r="M18" s="66" t="s">
        <v>38</v>
      </c>
      <c r="N18" s="66" t="s">
        <v>38</v>
      </c>
      <c r="O18" s="66" t="s">
        <v>38</v>
      </c>
    </row>
    <row r="19" spans="1:15" x14ac:dyDescent="0.25">
      <c r="A19" s="62" t="str">
        <f t="shared" si="1"/>
        <v>Employee5HL</v>
      </c>
      <c r="B19" s="63" t="str">
        <f>'Support Sheet'!$H$7</f>
        <v>Employee5</v>
      </c>
      <c r="C19" s="64" t="str">
        <f>'Support Sheet'!$L$4</f>
        <v>HL</v>
      </c>
      <c r="D19" s="65" t="s">
        <v>38</v>
      </c>
      <c r="E19" s="65" t="s">
        <v>38</v>
      </c>
      <c r="F19" s="65" t="s">
        <v>38</v>
      </c>
      <c r="G19" s="66" t="s">
        <v>38</v>
      </c>
      <c r="H19" s="66" t="s">
        <v>38</v>
      </c>
      <c r="I19" s="66" t="s">
        <v>38</v>
      </c>
      <c r="J19" s="66" t="s">
        <v>38</v>
      </c>
      <c r="K19" s="66" t="s">
        <v>38</v>
      </c>
      <c r="L19" s="66" t="s">
        <v>38</v>
      </c>
      <c r="M19" s="66" t="s">
        <v>38</v>
      </c>
      <c r="N19" s="66" t="s">
        <v>38</v>
      </c>
      <c r="O19" s="66" t="s">
        <v>38</v>
      </c>
    </row>
    <row r="20" spans="1:15" x14ac:dyDescent="0.25">
      <c r="A20" s="62" t="str">
        <f t="shared" si="1"/>
        <v>Employee5SL</v>
      </c>
      <c r="B20" s="63" t="str">
        <f>'Support Sheet'!$H$7</f>
        <v>Employee5</v>
      </c>
      <c r="C20" s="64" t="str">
        <f>'Support Sheet'!$L$5</f>
        <v>SL</v>
      </c>
      <c r="D20" s="65" t="s">
        <v>38</v>
      </c>
      <c r="E20" s="65" t="s">
        <v>38</v>
      </c>
      <c r="F20" s="65" t="s">
        <v>38</v>
      </c>
      <c r="G20" s="66" t="s">
        <v>38</v>
      </c>
      <c r="H20" s="66" t="s">
        <v>38</v>
      </c>
      <c r="I20" s="66" t="s">
        <v>38</v>
      </c>
      <c r="J20" s="66" t="s">
        <v>38</v>
      </c>
      <c r="K20" s="66" t="s">
        <v>38</v>
      </c>
      <c r="L20" s="66" t="s">
        <v>38</v>
      </c>
      <c r="M20" s="66" t="s">
        <v>38</v>
      </c>
      <c r="N20" s="66" t="s">
        <v>38</v>
      </c>
      <c r="O20" s="66" t="s">
        <v>38</v>
      </c>
    </row>
    <row r="21" spans="1:15" x14ac:dyDescent="0.25">
      <c r="A21" s="62" t="str">
        <f t="shared" si="1"/>
        <v>Employee5CL</v>
      </c>
      <c r="B21" s="63" t="str">
        <f>'Support Sheet'!$H$7</f>
        <v>Employee5</v>
      </c>
      <c r="C21" s="64" t="str">
        <f>'Support Sheet'!$L$6</f>
        <v>CL</v>
      </c>
      <c r="D21" s="65" t="s">
        <v>38</v>
      </c>
      <c r="E21" s="65" t="s">
        <v>38</v>
      </c>
      <c r="F21" s="65" t="s">
        <v>38</v>
      </c>
      <c r="G21" s="66" t="s">
        <v>38</v>
      </c>
      <c r="H21" s="66" t="s">
        <v>38</v>
      </c>
      <c r="I21" s="66" t="s">
        <v>38</v>
      </c>
      <c r="J21" s="66" t="s">
        <v>38</v>
      </c>
      <c r="K21" s="66" t="s">
        <v>38</v>
      </c>
      <c r="L21" s="66" t="s">
        <v>38</v>
      </c>
      <c r="M21" s="66" t="s">
        <v>38</v>
      </c>
      <c r="N21" s="66" t="s">
        <v>38</v>
      </c>
      <c r="O21" s="66" t="s">
        <v>38</v>
      </c>
    </row>
    <row r="22" spans="1:15" x14ac:dyDescent="0.25">
      <c r="A22" s="19" t="str">
        <f t="shared" ref="A22:A25" si="2">B22&amp;C22</f>
        <v>Employee6AL</v>
      </c>
      <c r="B22" s="60" t="str">
        <f>'Support Sheet'!$H$8</f>
        <v>Employee6</v>
      </c>
      <c r="C22" s="59" t="str">
        <f>'Support Sheet'!$L$3</f>
        <v>AL</v>
      </c>
      <c r="D22" s="21" t="s">
        <v>38</v>
      </c>
      <c r="E22" s="21" t="s">
        <v>38</v>
      </c>
      <c r="F22" s="21" t="s">
        <v>38</v>
      </c>
      <c r="G22" s="20" t="s">
        <v>38</v>
      </c>
      <c r="H22" s="20" t="s">
        <v>38</v>
      </c>
      <c r="I22" s="20" t="s">
        <v>38</v>
      </c>
      <c r="J22" s="20" t="s">
        <v>38</v>
      </c>
      <c r="K22" s="20" t="s">
        <v>38</v>
      </c>
      <c r="L22" s="20" t="s">
        <v>38</v>
      </c>
      <c r="M22" s="20" t="s">
        <v>38</v>
      </c>
      <c r="N22" s="20" t="s">
        <v>38</v>
      </c>
      <c r="O22" s="20" t="s">
        <v>38</v>
      </c>
    </row>
    <row r="23" spans="1:15" x14ac:dyDescent="0.25">
      <c r="A23" s="19" t="str">
        <f t="shared" si="2"/>
        <v>Employee6HL</v>
      </c>
      <c r="B23" s="60" t="str">
        <f>'Support Sheet'!$H$8</f>
        <v>Employee6</v>
      </c>
      <c r="C23" s="59" t="str">
        <f>'Support Sheet'!$L$4</f>
        <v>HL</v>
      </c>
      <c r="D23" s="21" t="s">
        <v>38</v>
      </c>
      <c r="E23" s="21" t="s">
        <v>38</v>
      </c>
      <c r="F23" s="21" t="s">
        <v>38</v>
      </c>
      <c r="G23" s="20" t="s">
        <v>38</v>
      </c>
      <c r="H23" s="20" t="s">
        <v>38</v>
      </c>
      <c r="I23" s="20" t="s">
        <v>38</v>
      </c>
      <c r="J23" s="20" t="s">
        <v>38</v>
      </c>
      <c r="K23" s="20" t="s">
        <v>38</v>
      </c>
      <c r="L23" s="20" t="s">
        <v>38</v>
      </c>
      <c r="M23" s="20" t="s">
        <v>38</v>
      </c>
      <c r="N23" s="20" t="s">
        <v>38</v>
      </c>
      <c r="O23" s="20" t="s">
        <v>38</v>
      </c>
    </row>
    <row r="24" spans="1:15" x14ac:dyDescent="0.25">
      <c r="A24" s="19" t="str">
        <f t="shared" si="2"/>
        <v>Employee6SL</v>
      </c>
      <c r="B24" s="60" t="str">
        <f>'Support Sheet'!$H$8</f>
        <v>Employee6</v>
      </c>
      <c r="C24" s="59" t="str">
        <f>'Support Sheet'!$L$5</f>
        <v>SL</v>
      </c>
      <c r="D24" s="21" t="s">
        <v>38</v>
      </c>
      <c r="E24" s="21" t="s">
        <v>38</v>
      </c>
      <c r="F24" s="21" t="s">
        <v>38</v>
      </c>
      <c r="G24" s="20" t="s">
        <v>38</v>
      </c>
      <c r="H24" s="20" t="s">
        <v>38</v>
      </c>
      <c r="I24" s="20" t="s">
        <v>38</v>
      </c>
      <c r="J24" s="20" t="s">
        <v>38</v>
      </c>
      <c r="K24" s="20" t="s">
        <v>38</v>
      </c>
      <c r="L24" s="20" t="s">
        <v>38</v>
      </c>
      <c r="M24" s="20" t="s">
        <v>38</v>
      </c>
      <c r="N24" s="20" t="s">
        <v>38</v>
      </c>
      <c r="O24" s="20" t="s">
        <v>38</v>
      </c>
    </row>
    <row r="25" spans="1:15" x14ac:dyDescent="0.25">
      <c r="A25" s="19" t="str">
        <f t="shared" si="2"/>
        <v>Employee6CL</v>
      </c>
      <c r="B25" s="60" t="str">
        <f>'Support Sheet'!$H$8</f>
        <v>Employee6</v>
      </c>
      <c r="C25" s="59" t="str">
        <f>'Support Sheet'!$L$6</f>
        <v>CL</v>
      </c>
      <c r="D25" s="21" t="s">
        <v>38</v>
      </c>
      <c r="E25" s="21" t="s">
        <v>38</v>
      </c>
      <c r="F25" s="21" t="s">
        <v>38</v>
      </c>
      <c r="G25" s="20" t="s">
        <v>38</v>
      </c>
      <c r="H25" s="20" t="s">
        <v>38</v>
      </c>
      <c r="I25" s="20" t="s">
        <v>38</v>
      </c>
      <c r="J25" s="20" t="s">
        <v>38</v>
      </c>
      <c r="K25" s="20" t="s">
        <v>38</v>
      </c>
      <c r="L25" s="20" t="s">
        <v>38</v>
      </c>
      <c r="M25" s="20" t="s">
        <v>38</v>
      </c>
      <c r="N25" s="20" t="s">
        <v>38</v>
      </c>
      <c r="O25" s="20" t="s">
        <v>38</v>
      </c>
    </row>
    <row r="26" spans="1:15" x14ac:dyDescent="0.25">
      <c r="A26" s="62" t="str">
        <f t="shared" ref="A26:A29" si="3">B26&amp;C26</f>
        <v>Employee7AL</v>
      </c>
      <c r="B26" s="63" t="str">
        <f>'Support Sheet'!$H$9</f>
        <v>Employee7</v>
      </c>
      <c r="C26" s="64" t="str">
        <f>'Support Sheet'!$L$3</f>
        <v>AL</v>
      </c>
      <c r="D26" s="65" t="s">
        <v>38</v>
      </c>
      <c r="E26" s="65" t="s">
        <v>38</v>
      </c>
      <c r="F26" s="65" t="s">
        <v>38</v>
      </c>
      <c r="G26" s="66" t="s">
        <v>38</v>
      </c>
      <c r="H26" s="66" t="s">
        <v>38</v>
      </c>
      <c r="I26" s="66" t="s">
        <v>38</v>
      </c>
      <c r="J26" s="66" t="s">
        <v>38</v>
      </c>
      <c r="K26" s="66" t="s">
        <v>38</v>
      </c>
      <c r="L26" s="66" t="s">
        <v>38</v>
      </c>
      <c r="M26" s="66" t="s">
        <v>38</v>
      </c>
      <c r="N26" s="66" t="s">
        <v>38</v>
      </c>
      <c r="O26" s="66" t="s">
        <v>38</v>
      </c>
    </row>
    <row r="27" spans="1:15" x14ac:dyDescent="0.25">
      <c r="A27" s="62" t="str">
        <f t="shared" si="3"/>
        <v>Employee7HL</v>
      </c>
      <c r="B27" s="63" t="str">
        <f>'Support Sheet'!$H$9</f>
        <v>Employee7</v>
      </c>
      <c r="C27" s="64" t="str">
        <f>'Support Sheet'!$L$4</f>
        <v>HL</v>
      </c>
      <c r="D27" s="65" t="s">
        <v>38</v>
      </c>
      <c r="E27" s="65" t="s">
        <v>38</v>
      </c>
      <c r="F27" s="65" t="s">
        <v>38</v>
      </c>
      <c r="G27" s="66" t="s">
        <v>38</v>
      </c>
      <c r="H27" s="66" t="s">
        <v>38</v>
      </c>
      <c r="I27" s="66" t="s">
        <v>38</v>
      </c>
      <c r="J27" s="66" t="s">
        <v>38</v>
      </c>
      <c r="K27" s="66" t="s">
        <v>38</v>
      </c>
      <c r="L27" s="66" t="s">
        <v>38</v>
      </c>
      <c r="M27" s="66" t="s">
        <v>38</v>
      </c>
      <c r="N27" s="66" t="s">
        <v>38</v>
      </c>
      <c r="O27" s="66" t="s">
        <v>38</v>
      </c>
    </row>
    <row r="28" spans="1:15" x14ac:dyDescent="0.25">
      <c r="A28" s="62" t="str">
        <f t="shared" si="3"/>
        <v>Employee7SL</v>
      </c>
      <c r="B28" s="63" t="str">
        <f>'Support Sheet'!$H$9</f>
        <v>Employee7</v>
      </c>
      <c r="C28" s="64" t="str">
        <f>'Support Sheet'!$L$5</f>
        <v>SL</v>
      </c>
      <c r="D28" s="65" t="s">
        <v>38</v>
      </c>
      <c r="E28" s="65" t="s">
        <v>38</v>
      </c>
      <c r="F28" s="65" t="s">
        <v>38</v>
      </c>
      <c r="G28" s="66" t="s">
        <v>38</v>
      </c>
      <c r="H28" s="66" t="s">
        <v>38</v>
      </c>
      <c r="I28" s="66" t="s">
        <v>38</v>
      </c>
      <c r="J28" s="66" t="s">
        <v>38</v>
      </c>
      <c r="K28" s="66" t="s">
        <v>38</v>
      </c>
      <c r="L28" s="66" t="s">
        <v>38</v>
      </c>
      <c r="M28" s="66" t="s">
        <v>38</v>
      </c>
      <c r="N28" s="66" t="s">
        <v>38</v>
      </c>
      <c r="O28" s="66" t="s">
        <v>38</v>
      </c>
    </row>
    <row r="29" spans="1:15" x14ac:dyDescent="0.25">
      <c r="A29" s="62" t="str">
        <f t="shared" si="3"/>
        <v>Employee7CL</v>
      </c>
      <c r="B29" s="63" t="str">
        <f>'Support Sheet'!$H$9</f>
        <v>Employee7</v>
      </c>
      <c r="C29" s="64" t="str">
        <f>'Support Sheet'!$L$6</f>
        <v>CL</v>
      </c>
      <c r="D29" s="65" t="s">
        <v>38</v>
      </c>
      <c r="E29" s="65" t="s">
        <v>38</v>
      </c>
      <c r="F29" s="65" t="s">
        <v>38</v>
      </c>
      <c r="G29" s="66" t="s">
        <v>38</v>
      </c>
      <c r="H29" s="66" t="s">
        <v>38</v>
      </c>
      <c r="I29" s="66" t="s">
        <v>38</v>
      </c>
      <c r="J29" s="66" t="s">
        <v>38</v>
      </c>
      <c r="K29" s="66" t="s">
        <v>38</v>
      </c>
      <c r="L29" s="66" t="s">
        <v>38</v>
      </c>
      <c r="M29" s="66" t="s">
        <v>38</v>
      </c>
      <c r="N29" s="66" t="s">
        <v>38</v>
      </c>
      <c r="O29" s="66" t="s">
        <v>38</v>
      </c>
    </row>
    <row r="30" spans="1:15" x14ac:dyDescent="0.25">
      <c r="A30" s="19" t="str">
        <f t="shared" ref="A30:A33" si="4">B30&amp;C30</f>
        <v>Employee8AL</v>
      </c>
      <c r="B30" s="60" t="str">
        <f>'Support Sheet'!$H$10</f>
        <v>Employee8</v>
      </c>
      <c r="C30" s="59" t="str">
        <f>'Support Sheet'!$L$3</f>
        <v>AL</v>
      </c>
      <c r="D30" s="21" t="s">
        <v>38</v>
      </c>
      <c r="E30" s="21" t="s">
        <v>38</v>
      </c>
      <c r="F30" s="21" t="s">
        <v>38</v>
      </c>
      <c r="G30" s="20" t="s">
        <v>38</v>
      </c>
      <c r="H30" s="20" t="s">
        <v>38</v>
      </c>
      <c r="I30" s="20" t="s">
        <v>38</v>
      </c>
      <c r="J30" s="20" t="s">
        <v>38</v>
      </c>
      <c r="K30" s="20" t="s">
        <v>38</v>
      </c>
      <c r="L30" s="20" t="s">
        <v>38</v>
      </c>
      <c r="M30" s="20" t="s">
        <v>38</v>
      </c>
      <c r="N30" s="20" t="s">
        <v>38</v>
      </c>
      <c r="O30" s="20" t="s">
        <v>38</v>
      </c>
    </row>
    <row r="31" spans="1:15" x14ac:dyDescent="0.25">
      <c r="A31" s="19" t="str">
        <f t="shared" si="4"/>
        <v>Employee8HL</v>
      </c>
      <c r="B31" s="60" t="str">
        <f>'Support Sheet'!$H$10</f>
        <v>Employee8</v>
      </c>
      <c r="C31" s="59" t="str">
        <f>'Support Sheet'!$L$4</f>
        <v>HL</v>
      </c>
      <c r="D31" s="21" t="s">
        <v>38</v>
      </c>
      <c r="E31" s="21" t="s">
        <v>38</v>
      </c>
      <c r="F31" s="21" t="s">
        <v>38</v>
      </c>
      <c r="G31" s="20" t="s">
        <v>38</v>
      </c>
      <c r="H31" s="20" t="s">
        <v>38</v>
      </c>
      <c r="I31" s="20" t="s">
        <v>38</v>
      </c>
      <c r="J31" s="20" t="s">
        <v>38</v>
      </c>
      <c r="K31" s="20" t="s">
        <v>38</v>
      </c>
      <c r="L31" s="20" t="s">
        <v>38</v>
      </c>
      <c r="M31" s="20" t="s">
        <v>38</v>
      </c>
      <c r="N31" s="20" t="s">
        <v>38</v>
      </c>
      <c r="O31" s="20" t="s">
        <v>38</v>
      </c>
    </row>
    <row r="32" spans="1:15" x14ac:dyDescent="0.25">
      <c r="A32" s="19" t="str">
        <f t="shared" si="4"/>
        <v>Employee8SL</v>
      </c>
      <c r="B32" s="60" t="str">
        <f>'Support Sheet'!$H$10</f>
        <v>Employee8</v>
      </c>
      <c r="C32" s="59" t="str">
        <f>'Support Sheet'!$L$5</f>
        <v>SL</v>
      </c>
      <c r="D32" s="21" t="s">
        <v>38</v>
      </c>
      <c r="E32" s="21" t="s">
        <v>38</v>
      </c>
      <c r="F32" s="21" t="s">
        <v>38</v>
      </c>
      <c r="G32" s="20" t="s">
        <v>38</v>
      </c>
      <c r="H32" s="20" t="s">
        <v>38</v>
      </c>
      <c r="I32" s="20" t="s">
        <v>38</v>
      </c>
      <c r="J32" s="20" t="s">
        <v>38</v>
      </c>
      <c r="K32" s="20" t="s">
        <v>38</v>
      </c>
      <c r="L32" s="20" t="s">
        <v>38</v>
      </c>
      <c r="M32" s="20" t="s">
        <v>38</v>
      </c>
      <c r="N32" s="20" t="s">
        <v>38</v>
      </c>
      <c r="O32" s="20" t="s">
        <v>38</v>
      </c>
    </row>
    <row r="33" spans="1:15" x14ac:dyDescent="0.25">
      <c r="A33" s="19" t="str">
        <f t="shared" si="4"/>
        <v>Employee8CL</v>
      </c>
      <c r="B33" s="60" t="str">
        <f>'Support Sheet'!$H$10</f>
        <v>Employee8</v>
      </c>
      <c r="C33" s="59" t="str">
        <f>'Support Sheet'!$L$6</f>
        <v>CL</v>
      </c>
      <c r="D33" s="21" t="s">
        <v>38</v>
      </c>
      <c r="E33" s="21" t="s">
        <v>38</v>
      </c>
      <c r="F33" s="21" t="s">
        <v>38</v>
      </c>
      <c r="G33" s="20" t="s">
        <v>38</v>
      </c>
      <c r="H33" s="20" t="s">
        <v>38</v>
      </c>
      <c r="I33" s="20" t="s">
        <v>38</v>
      </c>
      <c r="J33" s="20" t="s">
        <v>38</v>
      </c>
      <c r="K33" s="20" t="s">
        <v>38</v>
      </c>
      <c r="L33" s="20" t="s">
        <v>38</v>
      </c>
      <c r="M33" s="20" t="s">
        <v>38</v>
      </c>
      <c r="N33" s="20" t="s">
        <v>38</v>
      </c>
      <c r="O33" s="20" t="s">
        <v>38</v>
      </c>
    </row>
    <row r="34" spans="1:15" x14ac:dyDescent="0.25">
      <c r="A34" s="62" t="str">
        <f t="shared" ref="A34:A37" si="5">B34&amp;C34</f>
        <v>Employee9AL</v>
      </c>
      <c r="B34" s="63" t="str">
        <f>'Support Sheet'!$H$11</f>
        <v>Employee9</v>
      </c>
      <c r="C34" s="64" t="str">
        <f>'Support Sheet'!$L$3</f>
        <v>AL</v>
      </c>
      <c r="D34" s="65" t="s">
        <v>38</v>
      </c>
      <c r="E34" s="65" t="s">
        <v>38</v>
      </c>
      <c r="F34" s="65" t="s">
        <v>38</v>
      </c>
      <c r="G34" s="66" t="s">
        <v>38</v>
      </c>
      <c r="H34" s="66" t="s">
        <v>38</v>
      </c>
      <c r="I34" s="66" t="s">
        <v>38</v>
      </c>
      <c r="J34" s="66" t="s">
        <v>38</v>
      </c>
      <c r="K34" s="66" t="s">
        <v>38</v>
      </c>
      <c r="L34" s="66" t="s">
        <v>38</v>
      </c>
      <c r="M34" s="66" t="s">
        <v>38</v>
      </c>
      <c r="N34" s="66" t="s">
        <v>38</v>
      </c>
      <c r="O34" s="66" t="s">
        <v>38</v>
      </c>
    </row>
    <row r="35" spans="1:15" x14ac:dyDescent="0.25">
      <c r="A35" s="62" t="str">
        <f t="shared" si="5"/>
        <v>Employee9HL</v>
      </c>
      <c r="B35" s="63" t="str">
        <f>'Support Sheet'!$H$11</f>
        <v>Employee9</v>
      </c>
      <c r="C35" s="64" t="str">
        <f>'Support Sheet'!$L$4</f>
        <v>HL</v>
      </c>
      <c r="D35" s="65" t="s">
        <v>38</v>
      </c>
      <c r="E35" s="65" t="s">
        <v>38</v>
      </c>
      <c r="F35" s="65" t="s">
        <v>38</v>
      </c>
      <c r="G35" s="66" t="s">
        <v>38</v>
      </c>
      <c r="H35" s="66" t="s">
        <v>38</v>
      </c>
      <c r="I35" s="66" t="s">
        <v>38</v>
      </c>
      <c r="J35" s="66" t="s">
        <v>38</v>
      </c>
      <c r="K35" s="66" t="s">
        <v>38</v>
      </c>
      <c r="L35" s="66" t="s">
        <v>38</v>
      </c>
      <c r="M35" s="66" t="s">
        <v>38</v>
      </c>
      <c r="N35" s="66" t="s">
        <v>38</v>
      </c>
      <c r="O35" s="66" t="s">
        <v>38</v>
      </c>
    </row>
    <row r="36" spans="1:15" x14ac:dyDescent="0.25">
      <c r="A36" s="62" t="str">
        <f t="shared" si="5"/>
        <v>Employee9SL</v>
      </c>
      <c r="B36" s="63" t="str">
        <f>'Support Sheet'!$H$11</f>
        <v>Employee9</v>
      </c>
      <c r="C36" s="64" t="str">
        <f>'Support Sheet'!$L$5</f>
        <v>SL</v>
      </c>
      <c r="D36" s="65" t="s">
        <v>38</v>
      </c>
      <c r="E36" s="65" t="s">
        <v>38</v>
      </c>
      <c r="F36" s="65" t="s">
        <v>38</v>
      </c>
      <c r="G36" s="66" t="s">
        <v>38</v>
      </c>
      <c r="H36" s="66" t="s">
        <v>38</v>
      </c>
      <c r="I36" s="66" t="s">
        <v>38</v>
      </c>
      <c r="J36" s="66" t="s">
        <v>38</v>
      </c>
      <c r="K36" s="66" t="s">
        <v>38</v>
      </c>
      <c r="L36" s="66" t="s">
        <v>38</v>
      </c>
      <c r="M36" s="66" t="s">
        <v>38</v>
      </c>
      <c r="N36" s="66" t="s">
        <v>38</v>
      </c>
      <c r="O36" s="66" t="s">
        <v>38</v>
      </c>
    </row>
    <row r="37" spans="1:15" x14ac:dyDescent="0.25">
      <c r="A37" s="62" t="str">
        <f t="shared" si="5"/>
        <v>Employee9CL</v>
      </c>
      <c r="B37" s="63" t="str">
        <f>'Support Sheet'!$H$11</f>
        <v>Employee9</v>
      </c>
      <c r="C37" s="64" t="str">
        <f>'Support Sheet'!$L$6</f>
        <v>CL</v>
      </c>
      <c r="D37" s="65" t="s">
        <v>38</v>
      </c>
      <c r="E37" s="65" t="s">
        <v>38</v>
      </c>
      <c r="F37" s="65" t="s">
        <v>38</v>
      </c>
      <c r="G37" s="66" t="s">
        <v>38</v>
      </c>
      <c r="H37" s="66" t="s">
        <v>38</v>
      </c>
      <c r="I37" s="66" t="s">
        <v>38</v>
      </c>
      <c r="J37" s="66" t="s">
        <v>38</v>
      </c>
      <c r="K37" s="66" t="s">
        <v>38</v>
      </c>
      <c r="L37" s="66" t="s">
        <v>38</v>
      </c>
      <c r="M37" s="66" t="s">
        <v>38</v>
      </c>
      <c r="N37" s="66" t="s">
        <v>38</v>
      </c>
      <c r="O37" s="66" t="s">
        <v>38</v>
      </c>
    </row>
    <row r="38" spans="1:15" x14ac:dyDescent="0.25">
      <c r="A38" s="19" t="str">
        <f t="shared" ref="A38:A41" si="6">B38&amp;C38</f>
        <v>Employee10AL</v>
      </c>
      <c r="B38" s="60" t="str">
        <f>'Support Sheet'!$H$12</f>
        <v>Employee10</v>
      </c>
      <c r="C38" s="59" t="str">
        <f>'Support Sheet'!$L$3</f>
        <v>AL</v>
      </c>
      <c r="D38" s="21" t="s">
        <v>38</v>
      </c>
      <c r="E38" s="21" t="s">
        <v>38</v>
      </c>
      <c r="F38" s="21" t="s">
        <v>38</v>
      </c>
      <c r="G38" s="20" t="s">
        <v>38</v>
      </c>
      <c r="H38" s="20" t="s">
        <v>38</v>
      </c>
      <c r="I38" s="20" t="s">
        <v>38</v>
      </c>
      <c r="J38" s="20" t="s">
        <v>38</v>
      </c>
      <c r="K38" s="20" t="s">
        <v>38</v>
      </c>
      <c r="L38" s="20" t="s">
        <v>38</v>
      </c>
      <c r="M38" s="20" t="s">
        <v>38</v>
      </c>
      <c r="N38" s="20" t="s">
        <v>38</v>
      </c>
      <c r="O38" s="20" t="s">
        <v>38</v>
      </c>
    </row>
    <row r="39" spans="1:15" x14ac:dyDescent="0.25">
      <c r="A39" s="19" t="str">
        <f t="shared" si="6"/>
        <v>Employee10HL</v>
      </c>
      <c r="B39" s="60" t="str">
        <f>'Support Sheet'!$H$12</f>
        <v>Employee10</v>
      </c>
      <c r="C39" s="59" t="str">
        <f>'Support Sheet'!$L$4</f>
        <v>HL</v>
      </c>
      <c r="D39" s="21" t="s">
        <v>38</v>
      </c>
      <c r="E39" s="21" t="s">
        <v>38</v>
      </c>
      <c r="F39" s="21" t="s">
        <v>38</v>
      </c>
      <c r="G39" s="20" t="s">
        <v>38</v>
      </c>
      <c r="H39" s="20" t="s">
        <v>38</v>
      </c>
      <c r="I39" s="20" t="s">
        <v>38</v>
      </c>
      <c r="J39" s="20" t="s">
        <v>38</v>
      </c>
      <c r="K39" s="20" t="s">
        <v>38</v>
      </c>
      <c r="L39" s="20" t="s">
        <v>38</v>
      </c>
      <c r="M39" s="20" t="s">
        <v>38</v>
      </c>
      <c r="N39" s="20" t="s">
        <v>38</v>
      </c>
      <c r="O39" s="20" t="s">
        <v>38</v>
      </c>
    </row>
    <row r="40" spans="1:15" x14ac:dyDescent="0.25">
      <c r="A40" s="19" t="str">
        <f t="shared" si="6"/>
        <v>Employee10SL</v>
      </c>
      <c r="B40" s="60" t="str">
        <f>'Support Sheet'!$H$12</f>
        <v>Employee10</v>
      </c>
      <c r="C40" s="59" t="str">
        <f>'Support Sheet'!$L$5</f>
        <v>SL</v>
      </c>
      <c r="D40" s="21" t="s">
        <v>38</v>
      </c>
      <c r="E40" s="21" t="s">
        <v>38</v>
      </c>
      <c r="F40" s="21" t="s">
        <v>38</v>
      </c>
      <c r="G40" s="20" t="s">
        <v>38</v>
      </c>
      <c r="H40" s="20" t="s">
        <v>38</v>
      </c>
      <c r="I40" s="20" t="s">
        <v>38</v>
      </c>
      <c r="J40" s="20" t="s">
        <v>38</v>
      </c>
      <c r="K40" s="20" t="s">
        <v>38</v>
      </c>
      <c r="L40" s="20" t="s">
        <v>38</v>
      </c>
      <c r="M40" s="20" t="s">
        <v>38</v>
      </c>
      <c r="N40" s="20" t="s">
        <v>38</v>
      </c>
      <c r="O40" s="20" t="s">
        <v>38</v>
      </c>
    </row>
    <row r="41" spans="1:15" x14ac:dyDescent="0.25">
      <c r="A41" s="19" t="str">
        <f t="shared" si="6"/>
        <v>Employee10CL</v>
      </c>
      <c r="B41" s="60" t="str">
        <f>'Support Sheet'!$H$12</f>
        <v>Employee10</v>
      </c>
      <c r="C41" s="59" t="str">
        <f>'Support Sheet'!$L$6</f>
        <v>CL</v>
      </c>
      <c r="D41" s="21" t="s">
        <v>38</v>
      </c>
      <c r="E41" s="21" t="s">
        <v>38</v>
      </c>
      <c r="F41" s="21" t="s">
        <v>38</v>
      </c>
      <c r="G41" s="20" t="s">
        <v>38</v>
      </c>
      <c r="H41" s="20" t="s">
        <v>38</v>
      </c>
      <c r="I41" s="20" t="s">
        <v>38</v>
      </c>
      <c r="J41" s="20" t="s">
        <v>38</v>
      </c>
      <c r="K41" s="20" t="s">
        <v>38</v>
      </c>
      <c r="L41" s="20" t="s">
        <v>38</v>
      </c>
      <c r="M41" s="20" t="s">
        <v>38</v>
      </c>
      <c r="N41" s="20" t="s">
        <v>38</v>
      </c>
      <c r="O41" s="20" t="s">
        <v>38</v>
      </c>
    </row>
    <row r="42" spans="1:15" x14ac:dyDescent="0.25">
      <c r="A42" s="62" t="str">
        <f t="shared" ref="A42:A45" si="7">B42&amp;C42</f>
        <v>Employee11AL</v>
      </c>
      <c r="B42" s="63" t="str">
        <f>'Support Sheet'!$H$13</f>
        <v>Employee11</v>
      </c>
      <c r="C42" s="64" t="str">
        <f>'Support Sheet'!$L$3</f>
        <v>AL</v>
      </c>
      <c r="D42" s="65" t="s">
        <v>38</v>
      </c>
      <c r="E42" s="65" t="s">
        <v>38</v>
      </c>
      <c r="F42" s="65" t="s">
        <v>38</v>
      </c>
      <c r="G42" s="66" t="s">
        <v>38</v>
      </c>
      <c r="H42" s="66" t="s">
        <v>38</v>
      </c>
      <c r="I42" s="66" t="s">
        <v>38</v>
      </c>
      <c r="J42" s="66" t="s">
        <v>38</v>
      </c>
      <c r="K42" s="66" t="s">
        <v>38</v>
      </c>
      <c r="L42" s="66" t="s">
        <v>38</v>
      </c>
      <c r="M42" s="66" t="s">
        <v>38</v>
      </c>
      <c r="N42" s="66" t="s">
        <v>38</v>
      </c>
      <c r="O42" s="66" t="s">
        <v>38</v>
      </c>
    </row>
    <row r="43" spans="1:15" x14ac:dyDescent="0.25">
      <c r="A43" s="62" t="str">
        <f t="shared" si="7"/>
        <v>Employee11HL</v>
      </c>
      <c r="B43" s="63" t="str">
        <f>'Support Sheet'!$H$13</f>
        <v>Employee11</v>
      </c>
      <c r="C43" s="64" t="str">
        <f>'Support Sheet'!$L$4</f>
        <v>HL</v>
      </c>
      <c r="D43" s="65" t="s">
        <v>38</v>
      </c>
      <c r="E43" s="65" t="s">
        <v>38</v>
      </c>
      <c r="F43" s="65" t="s">
        <v>38</v>
      </c>
      <c r="G43" s="66" t="s">
        <v>38</v>
      </c>
      <c r="H43" s="66" t="s">
        <v>38</v>
      </c>
      <c r="I43" s="66" t="s">
        <v>38</v>
      </c>
      <c r="J43" s="66" t="s">
        <v>38</v>
      </c>
      <c r="K43" s="66" t="s">
        <v>38</v>
      </c>
      <c r="L43" s="66" t="s">
        <v>38</v>
      </c>
      <c r="M43" s="66" t="s">
        <v>38</v>
      </c>
      <c r="N43" s="66" t="s">
        <v>38</v>
      </c>
      <c r="O43" s="66" t="s">
        <v>38</v>
      </c>
    </row>
    <row r="44" spans="1:15" x14ac:dyDescent="0.25">
      <c r="A44" s="62" t="str">
        <f t="shared" si="7"/>
        <v>Employee11SL</v>
      </c>
      <c r="B44" s="63" t="str">
        <f>'Support Sheet'!$H$13</f>
        <v>Employee11</v>
      </c>
      <c r="C44" s="64" t="str">
        <f>'Support Sheet'!$L$5</f>
        <v>SL</v>
      </c>
      <c r="D44" s="65" t="s">
        <v>38</v>
      </c>
      <c r="E44" s="65" t="s">
        <v>38</v>
      </c>
      <c r="F44" s="65" t="s">
        <v>38</v>
      </c>
      <c r="G44" s="66" t="s">
        <v>38</v>
      </c>
      <c r="H44" s="66" t="s">
        <v>38</v>
      </c>
      <c r="I44" s="66" t="s">
        <v>38</v>
      </c>
      <c r="J44" s="66" t="s">
        <v>38</v>
      </c>
      <c r="K44" s="66" t="s">
        <v>38</v>
      </c>
      <c r="L44" s="66" t="s">
        <v>38</v>
      </c>
      <c r="M44" s="66" t="s">
        <v>38</v>
      </c>
      <c r="N44" s="66" t="s">
        <v>38</v>
      </c>
      <c r="O44" s="66" t="s">
        <v>38</v>
      </c>
    </row>
    <row r="45" spans="1:15" x14ac:dyDescent="0.25">
      <c r="A45" s="62" t="str">
        <f t="shared" si="7"/>
        <v>Employee11CL</v>
      </c>
      <c r="B45" s="63" t="str">
        <f>'Support Sheet'!$H$13</f>
        <v>Employee11</v>
      </c>
      <c r="C45" s="64" t="str">
        <f>'Support Sheet'!$L$6</f>
        <v>CL</v>
      </c>
      <c r="D45" s="65" t="s">
        <v>38</v>
      </c>
      <c r="E45" s="65" t="s">
        <v>38</v>
      </c>
      <c r="F45" s="65" t="s">
        <v>38</v>
      </c>
      <c r="G45" s="66" t="s">
        <v>38</v>
      </c>
      <c r="H45" s="66" t="s">
        <v>38</v>
      </c>
      <c r="I45" s="66" t="s">
        <v>38</v>
      </c>
      <c r="J45" s="66" t="s">
        <v>38</v>
      </c>
      <c r="K45" s="66" t="s">
        <v>38</v>
      </c>
      <c r="L45" s="66" t="s">
        <v>38</v>
      </c>
      <c r="M45" s="66" t="s">
        <v>38</v>
      </c>
      <c r="N45" s="66" t="s">
        <v>38</v>
      </c>
      <c r="O45" s="66" t="s">
        <v>38</v>
      </c>
    </row>
    <row r="46" spans="1:15" x14ac:dyDescent="0.25">
      <c r="A46" s="19" t="str">
        <f t="shared" ref="A46:A49" si="8">B46&amp;C46</f>
        <v>Employee12AL</v>
      </c>
      <c r="B46" s="60" t="str">
        <f>'Support Sheet'!$H$14</f>
        <v>Employee12</v>
      </c>
      <c r="C46" s="59" t="str">
        <f>'Support Sheet'!$L$3</f>
        <v>AL</v>
      </c>
      <c r="D46" s="21" t="s">
        <v>38</v>
      </c>
      <c r="E46" s="21" t="s">
        <v>38</v>
      </c>
      <c r="F46" s="21" t="s">
        <v>38</v>
      </c>
      <c r="G46" s="20" t="s">
        <v>38</v>
      </c>
      <c r="H46" s="20" t="s">
        <v>38</v>
      </c>
      <c r="I46" s="20" t="s">
        <v>38</v>
      </c>
      <c r="J46" s="20" t="s">
        <v>38</v>
      </c>
      <c r="K46" s="20" t="s">
        <v>38</v>
      </c>
      <c r="L46" s="20" t="s">
        <v>38</v>
      </c>
      <c r="M46" s="20" t="s">
        <v>38</v>
      </c>
      <c r="N46" s="20" t="s">
        <v>38</v>
      </c>
      <c r="O46" s="20" t="s">
        <v>38</v>
      </c>
    </row>
    <row r="47" spans="1:15" x14ac:dyDescent="0.25">
      <c r="A47" s="19" t="str">
        <f t="shared" si="8"/>
        <v>Employee12HL</v>
      </c>
      <c r="B47" s="60" t="str">
        <f>'Support Sheet'!$H$14</f>
        <v>Employee12</v>
      </c>
      <c r="C47" s="59" t="str">
        <f>'Support Sheet'!$L$4</f>
        <v>HL</v>
      </c>
      <c r="D47" s="21" t="s">
        <v>38</v>
      </c>
      <c r="E47" s="21" t="s">
        <v>38</v>
      </c>
      <c r="F47" s="21" t="s">
        <v>38</v>
      </c>
      <c r="G47" s="20" t="s">
        <v>38</v>
      </c>
      <c r="H47" s="20" t="s">
        <v>38</v>
      </c>
      <c r="I47" s="20" t="s">
        <v>38</v>
      </c>
      <c r="J47" s="20" t="s">
        <v>38</v>
      </c>
      <c r="K47" s="20" t="s">
        <v>38</v>
      </c>
      <c r="L47" s="20" t="s">
        <v>38</v>
      </c>
      <c r="M47" s="20" t="s">
        <v>38</v>
      </c>
      <c r="N47" s="20" t="s">
        <v>38</v>
      </c>
      <c r="O47" s="20" t="s">
        <v>38</v>
      </c>
    </row>
    <row r="48" spans="1:15" x14ac:dyDescent="0.25">
      <c r="A48" s="19" t="str">
        <f t="shared" si="8"/>
        <v>Employee12SL</v>
      </c>
      <c r="B48" s="60" t="str">
        <f>'Support Sheet'!$H$14</f>
        <v>Employee12</v>
      </c>
      <c r="C48" s="59" t="str">
        <f>'Support Sheet'!$L$5</f>
        <v>SL</v>
      </c>
      <c r="D48" s="21" t="s">
        <v>38</v>
      </c>
      <c r="E48" s="21" t="s">
        <v>38</v>
      </c>
      <c r="F48" s="21" t="s">
        <v>38</v>
      </c>
      <c r="G48" s="20" t="s">
        <v>38</v>
      </c>
      <c r="H48" s="20" t="s">
        <v>38</v>
      </c>
      <c r="I48" s="20" t="s">
        <v>38</v>
      </c>
      <c r="J48" s="20" t="s">
        <v>38</v>
      </c>
      <c r="K48" s="20" t="s">
        <v>38</v>
      </c>
      <c r="L48" s="20" t="s">
        <v>38</v>
      </c>
      <c r="M48" s="20" t="s">
        <v>38</v>
      </c>
      <c r="N48" s="20" t="s">
        <v>38</v>
      </c>
      <c r="O48" s="20" t="s">
        <v>38</v>
      </c>
    </row>
    <row r="49" spans="1:15" x14ac:dyDescent="0.25">
      <c r="A49" s="19" t="str">
        <f t="shared" si="8"/>
        <v>Employee12CL</v>
      </c>
      <c r="B49" s="60" t="str">
        <f>'Support Sheet'!$H$14</f>
        <v>Employee12</v>
      </c>
      <c r="C49" s="59" t="str">
        <f>'Support Sheet'!$L$6</f>
        <v>CL</v>
      </c>
      <c r="D49" s="21" t="s">
        <v>38</v>
      </c>
      <c r="E49" s="21" t="s">
        <v>38</v>
      </c>
      <c r="F49" s="21" t="s">
        <v>38</v>
      </c>
      <c r="G49" s="20" t="s">
        <v>38</v>
      </c>
      <c r="H49" s="20" t="s">
        <v>38</v>
      </c>
      <c r="I49" s="20" t="s">
        <v>38</v>
      </c>
      <c r="J49" s="20" t="s">
        <v>38</v>
      </c>
      <c r="K49" s="20" t="s">
        <v>38</v>
      </c>
      <c r="L49" s="20" t="s">
        <v>38</v>
      </c>
      <c r="M49" s="20" t="s">
        <v>38</v>
      </c>
      <c r="N49" s="20" t="s">
        <v>38</v>
      </c>
      <c r="O49" s="20" t="s">
        <v>38</v>
      </c>
    </row>
    <row r="50" spans="1:15" x14ac:dyDescent="0.25">
      <c r="A50" s="62" t="str">
        <f t="shared" ref="A50:A53" si="9">B50&amp;C50</f>
        <v>Employee13AL</v>
      </c>
      <c r="B50" s="63" t="str">
        <f>'Support Sheet'!$H$15</f>
        <v>Employee13</v>
      </c>
      <c r="C50" s="64" t="str">
        <f>'Support Sheet'!$L$3</f>
        <v>AL</v>
      </c>
      <c r="D50" s="65" t="s">
        <v>38</v>
      </c>
      <c r="E50" s="65" t="s">
        <v>38</v>
      </c>
      <c r="F50" s="65" t="s">
        <v>38</v>
      </c>
      <c r="G50" s="66" t="s">
        <v>38</v>
      </c>
      <c r="H50" s="66" t="s">
        <v>38</v>
      </c>
      <c r="I50" s="66" t="s">
        <v>38</v>
      </c>
      <c r="J50" s="66" t="s">
        <v>38</v>
      </c>
      <c r="K50" s="66" t="s">
        <v>38</v>
      </c>
      <c r="L50" s="66" t="s">
        <v>38</v>
      </c>
      <c r="M50" s="66" t="s">
        <v>38</v>
      </c>
      <c r="N50" s="66" t="s">
        <v>38</v>
      </c>
      <c r="O50" s="66" t="s">
        <v>38</v>
      </c>
    </row>
    <row r="51" spans="1:15" x14ac:dyDescent="0.25">
      <c r="A51" s="62" t="str">
        <f t="shared" si="9"/>
        <v>Employee13HL</v>
      </c>
      <c r="B51" s="63" t="str">
        <f>'Support Sheet'!$H$15</f>
        <v>Employee13</v>
      </c>
      <c r="C51" s="64" t="str">
        <f>'Support Sheet'!$L$4</f>
        <v>HL</v>
      </c>
      <c r="D51" s="65" t="s">
        <v>38</v>
      </c>
      <c r="E51" s="65" t="s">
        <v>38</v>
      </c>
      <c r="F51" s="65" t="s">
        <v>38</v>
      </c>
      <c r="G51" s="66" t="s">
        <v>38</v>
      </c>
      <c r="H51" s="66" t="s">
        <v>38</v>
      </c>
      <c r="I51" s="66" t="s">
        <v>38</v>
      </c>
      <c r="J51" s="66" t="s">
        <v>38</v>
      </c>
      <c r="K51" s="66" t="s">
        <v>38</v>
      </c>
      <c r="L51" s="66" t="s">
        <v>38</v>
      </c>
      <c r="M51" s="66" t="s">
        <v>38</v>
      </c>
      <c r="N51" s="66" t="s">
        <v>38</v>
      </c>
      <c r="O51" s="66" t="s">
        <v>38</v>
      </c>
    </row>
    <row r="52" spans="1:15" x14ac:dyDescent="0.25">
      <c r="A52" s="62" t="str">
        <f t="shared" si="9"/>
        <v>Employee13SL</v>
      </c>
      <c r="B52" s="63" t="str">
        <f>'Support Sheet'!$H$15</f>
        <v>Employee13</v>
      </c>
      <c r="C52" s="64" t="str">
        <f>'Support Sheet'!$L$5</f>
        <v>SL</v>
      </c>
      <c r="D52" s="65" t="s">
        <v>38</v>
      </c>
      <c r="E52" s="65" t="s">
        <v>38</v>
      </c>
      <c r="F52" s="65" t="s">
        <v>38</v>
      </c>
      <c r="G52" s="66" t="s">
        <v>38</v>
      </c>
      <c r="H52" s="66" t="s">
        <v>38</v>
      </c>
      <c r="I52" s="66" t="s">
        <v>38</v>
      </c>
      <c r="J52" s="66" t="s">
        <v>38</v>
      </c>
      <c r="K52" s="66" t="s">
        <v>38</v>
      </c>
      <c r="L52" s="66" t="s">
        <v>38</v>
      </c>
      <c r="M52" s="66" t="s">
        <v>38</v>
      </c>
      <c r="N52" s="66" t="s">
        <v>38</v>
      </c>
      <c r="O52" s="66" t="s">
        <v>38</v>
      </c>
    </row>
    <row r="53" spans="1:15" x14ac:dyDescent="0.25">
      <c r="A53" s="62" t="str">
        <f t="shared" si="9"/>
        <v>Employee13CL</v>
      </c>
      <c r="B53" s="63" t="str">
        <f>'Support Sheet'!$H$15</f>
        <v>Employee13</v>
      </c>
      <c r="C53" s="64" t="str">
        <f>'Support Sheet'!$L$6</f>
        <v>CL</v>
      </c>
      <c r="D53" s="65" t="s">
        <v>38</v>
      </c>
      <c r="E53" s="65" t="s">
        <v>38</v>
      </c>
      <c r="F53" s="65" t="s">
        <v>38</v>
      </c>
      <c r="G53" s="66" t="s">
        <v>38</v>
      </c>
      <c r="H53" s="66" t="s">
        <v>38</v>
      </c>
      <c r="I53" s="66" t="s">
        <v>38</v>
      </c>
      <c r="J53" s="66" t="s">
        <v>38</v>
      </c>
      <c r="K53" s="66" t="s">
        <v>38</v>
      </c>
      <c r="L53" s="66" t="s">
        <v>38</v>
      </c>
      <c r="M53" s="66" t="s">
        <v>38</v>
      </c>
      <c r="N53" s="66" t="s">
        <v>38</v>
      </c>
      <c r="O53" s="66" t="s">
        <v>38</v>
      </c>
    </row>
    <row r="54" spans="1:15" x14ac:dyDescent="0.25">
      <c r="A54" s="19" t="str">
        <f t="shared" ref="A54:A57" si="10">B54&amp;C54</f>
        <v>Employee14AL</v>
      </c>
      <c r="B54" s="60" t="str">
        <f>'Support Sheet'!$H$16</f>
        <v>Employee14</v>
      </c>
      <c r="C54" s="59" t="str">
        <f>'Support Sheet'!$L$3</f>
        <v>AL</v>
      </c>
      <c r="D54" s="21" t="s">
        <v>38</v>
      </c>
      <c r="E54" s="21" t="s">
        <v>38</v>
      </c>
      <c r="F54" s="21" t="s">
        <v>38</v>
      </c>
      <c r="G54" s="20" t="s">
        <v>38</v>
      </c>
      <c r="H54" s="20" t="s">
        <v>38</v>
      </c>
      <c r="I54" s="20" t="s">
        <v>38</v>
      </c>
      <c r="J54" s="20" t="s">
        <v>38</v>
      </c>
      <c r="K54" s="20" t="s">
        <v>38</v>
      </c>
      <c r="L54" s="20" t="s">
        <v>38</v>
      </c>
      <c r="M54" s="20" t="s">
        <v>38</v>
      </c>
      <c r="N54" s="20" t="s">
        <v>38</v>
      </c>
      <c r="O54" s="20" t="s">
        <v>38</v>
      </c>
    </row>
    <row r="55" spans="1:15" x14ac:dyDescent="0.25">
      <c r="A55" s="19" t="str">
        <f t="shared" si="10"/>
        <v>Employee14HL</v>
      </c>
      <c r="B55" s="60" t="str">
        <f>'Support Sheet'!$H$16</f>
        <v>Employee14</v>
      </c>
      <c r="C55" s="59" t="str">
        <f>'Support Sheet'!$L$4</f>
        <v>HL</v>
      </c>
      <c r="D55" s="21" t="s">
        <v>38</v>
      </c>
      <c r="E55" s="21" t="s">
        <v>38</v>
      </c>
      <c r="F55" s="21" t="s">
        <v>38</v>
      </c>
      <c r="G55" s="20" t="s">
        <v>38</v>
      </c>
      <c r="H55" s="20" t="s">
        <v>38</v>
      </c>
      <c r="I55" s="20" t="s">
        <v>38</v>
      </c>
      <c r="J55" s="20" t="s">
        <v>38</v>
      </c>
      <c r="K55" s="20" t="s">
        <v>38</v>
      </c>
      <c r="L55" s="20" t="s">
        <v>38</v>
      </c>
      <c r="M55" s="20" t="s">
        <v>38</v>
      </c>
      <c r="N55" s="20" t="s">
        <v>38</v>
      </c>
      <c r="O55" s="20" t="s">
        <v>38</v>
      </c>
    </row>
    <row r="56" spans="1:15" x14ac:dyDescent="0.25">
      <c r="A56" s="19" t="str">
        <f t="shared" si="10"/>
        <v>Employee14SL</v>
      </c>
      <c r="B56" s="60" t="str">
        <f>'Support Sheet'!$H$16</f>
        <v>Employee14</v>
      </c>
      <c r="C56" s="59" t="str">
        <f>'Support Sheet'!$L$5</f>
        <v>SL</v>
      </c>
      <c r="D56" s="21" t="s">
        <v>38</v>
      </c>
      <c r="E56" s="21" t="s">
        <v>38</v>
      </c>
      <c r="F56" s="21" t="s">
        <v>38</v>
      </c>
      <c r="G56" s="20" t="s">
        <v>38</v>
      </c>
      <c r="H56" s="20" t="s">
        <v>38</v>
      </c>
      <c r="I56" s="20" t="s">
        <v>38</v>
      </c>
      <c r="J56" s="20" t="s">
        <v>38</v>
      </c>
      <c r="K56" s="20" t="s">
        <v>38</v>
      </c>
      <c r="L56" s="20" t="s">
        <v>38</v>
      </c>
      <c r="M56" s="20" t="s">
        <v>38</v>
      </c>
      <c r="N56" s="20" t="s">
        <v>38</v>
      </c>
      <c r="O56" s="20" t="s">
        <v>38</v>
      </c>
    </row>
    <row r="57" spans="1:15" x14ac:dyDescent="0.25">
      <c r="A57" s="19" t="str">
        <f t="shared" si="10"/>
        <v>Employee14CL</v>
      </c>
      <c r="B57" s="60" t="str">
        <f>'Support Sheet'!$H$16</f>
        <v>Employee14</v>
      </c>
      <c r="C57" s="59" t="str">
        <f>'Support Sheet'!$L$6</f>
        <v>CL</v>
      </c>
      <c r="D57" s="21" t="s">
        <v>38</v>
      </c>
      <c r="E57" s="21" t="s">
        <v>38</v>
      </c>
      <c r="F57" s="21" t="s">
        <v>38</v>
      </c>
      <c r="G57" s="20" t="s">
        <v>38</v>
      </c>
      <c r="H57" s="20" t="s">
        <v>38</v>
      </c>
      <c r="I57" s="20" t="s">
        <v>38</v>
      </c>
      <c r="J57" s="20" t="s">
        <v>38</v>
      </c>
      <c r="K57" s="20" t="s">
        <v>38</v>
      </c>
      <c r="L57" s="20" t="s">
        <v>38</v>
      </c>
      <c r="M57" s="20" t="s">
        <v>38</v>
      </c>
      <c r="N57" s="20" t="s">
        <v>38</v>
      </c>
      <c r="O57" s="20" t="s">
        <v>38</v>
      </c>
    </row>
    <row r="58" spans="1:15" x14ac:dyDescent="0.25">
      <c r="A58" s="62" t="str">
        <f t="shared" ref="A58:A61" si="11">B58&amp;C58</f>
        <v>Employee15AL</v>
      </c>
      <c r="B58" s="63" t="str">
        <f>'Support Sheet'!$H$17</f>
        <v>Employee15</v>
      </c>
      <c r="C58" s="64" t="str">
        <f>'Support Sheet'!$L$3</f>
        <v>AL</v>
      </c>
      <c r="D58" s="65" t="s">
        <v>38</v>
      </c>
      <c r="E58" s="65" t="s">
        <v>38</v>
      </c>
      <c r="F58" s="65" t="s">
        <v>38</v>
      </c>
      <c r="G58" s="66" t="s">
        <v>38</v>
      </c>
      <c r="H58" s="66" t="s">
        <v>38</v>
      </c>
      <c r="I58" s="66" t="s">
        <v>38</v>
      </c>
      <c r="J58" s="66" t="s">
        <v>38</v>
      </c>
      <c r="K58" s="66" t="s">
        <v>38</v>
      </c>
      <c r="L58" s="66" t="s">
        <v>38</v>
      </c>
      <c r="M58" s="66" t="s">
        <v>38</v>
      </c>
      <c r="N58" s="66" t="s">
        <v>38</v>
      </c>
      <c r="O58" s="66" t="s">
        <v>38</v>
      </c>
    </row>
    <row r="59" spans="1:15" x14ac:dyDescent="0.25">
      <c r="A59" s="62" t="str">
        <f t="shared" si="11"/>
        <v>Employee15HL</v>
      </c>
      <c r="B59" s="63" t="str">
        <f>'Support Sheet'!$H$17</f>
        <v>Employee15</v>
      </c>
      <c r="C59" s="64" t="str">
        <f>'Support Sheet'!$L$4</f>
        <v>HL</v>
      </c>
      <c r="D59" s="65" t="s">
        <v>38</v>
      </c>
      <c r="E59" s="65" t="s">
        <v>38</v>
      </c>
      <c r="F59" s="65" t="s">
        <v>38</v>
      </c>
      <c r="G59" s="66" t="s">
        <v>38</v>
      </c>
      <c r="H59" s="66" t="s">
        <v>38</v>
      </c>
      <c r="I59" s="66" t="s">
        <v>38</v>
      </c>
      <c r="J59" s="66" t="s">
        <v>38</v>
      </c>
      <c r="K59" s="66" t="s">
        <v>38</v>
      </c>
      <c r="L59" s="66" t="s">
        <v>38</v>
      </c>
      <c r="M59" s="66" t="s">
        <v>38</v>
      </c>
      <c r="N59" s="66" t="s">
        <v>38</v>
      </c>
      <c r="O59" s="66" t="s">
        <v>38</v>
      </c>
    </row>
    <row r="60" spans="1:15" x14ac:dyDescent="0.25">
      <c r="A60" s="62" t="str">
        <f t="shared" si="11"/>
        <v>Employee15SL</v>
      </c>
      <c r="B60" s="63" t="str">
        <f>'Support Sheet'!$H$17</f>
        <v>Employee15</v>
      </c>
      <c r="C60" s="64" t="str">
        <f>'Support Sheet'!$L$5</f>
        <v>SL</v>
      </c>
      <c r="D60" s="65" t="s">
        <v>38</v>
      </c>
      <c r="E60" s="65" t="s">
        <v>38</v>
      </c>
      <c r="F60" s="65" t="s">
        <v>38</v>
      </c>
      <c r="G60" s="66" t="s">
        <v>38</v>
      </c>
      <c r="H60" s="66" t="s">
        <v>38</v>
      </c>
      <c r="I60" s="66" t="s">
        <v>38</v>
      </c>
      <c r="J60" s="66" t="s">
        <v>38</v>
      </c>
      <c r="K60" s="66" t="s">
        <v>38</v>
      </c>
      <c r="L60" s="66" t="s">
        <v>38</v>
      </c>
      <c r="M60" s="66" t="s">
        <v>38</v>
      </c>
      <c r="N60" s="66" t="s">
        <v>38</v>
      </c>
      <c r="O60" s="66" t="s">
        <v>38</v>
      </c>
    </row>
    <row r="61" spans="1:15" x14ac:dyDescent="0.25">
      <c r="A61" s="62" t="str">
        <f t="shared" si="11"/>
        <v>Employee15CL</v>
      </c>
      <c r="B61" s="63" t="str">
        <f>'Support Sheet'!$H$17</f>
        <v>Employee15</v>
      </c>
      <c r="C61" s="64" t="str">
        <f>'Support Sheet'!$L$6</f>
        <v>CL</v>
      </c>
      <c r="D61" s="65" t="s">
        <v>38</v>
      </c>
      <c r="E61" s="65" t="s">
        <v>38</v>
      </c>
      <c r="F61" s="65" t="s">
        <v>38</v>
      </c>
      <c r="G61" s="66" t="s">
        <v>38</v>
      </c>
      <c r="H61" s="66" t="s">
        <v>38</v>
      </c>
      <c r="I61" s="66" t="s">
        <v>38</v>
      </c>
      <c r="J61" s="66" t="s">
        <v>38</v>
      </c>
      <c r="K61" s="66" t="s">
        <v>38</v>
      </c>
      <c r="L61" s="66" t="s">
        <v>38</v>
      </c>
      <c r="M61" s="66" t="s">
        <v>38</v>
      </c>
      <c r="N61" s="66" t="s">
        <v>38</v>
      </c>
      <c r="O61" s="66" t="s">
        <v>38</v>
      </c>
    </row>
  </sheetData>
  <sheetProtection formatCells="0" formatColumns="0" formatRows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59"/>
  <sheetViews>
    <sheetView showGridLines="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61"/>
    <col min="2" max="2" width="17.85546875" customWidth="1"/>
    <col min="3" max="3" width="17.7109375" customWidth="1"/>
    <col min="4" max="4" width="18.140625" bestFit="1" customWidth="1"/>
    <col min="5" max="9" width="13.5703125" customWidth="1"/>
    <col min="10" max="10" width="10.7109375" customWidth="1"/>
  </cols>
  <sheetData>
    <row r="1" spans="1:10" x14ac:dyDescent="0.25">
      <c r="F1" s="7"/>
      <c r="G1" s="7"/>
      <c r="H1" s="7"/>
      <c r="I1" s="7"/>
      <c r="J1" s="7"/>
    </row>
    <row r="4" spans="1:10" x14ac:dyDescent="0.25">
      <c r="A4" s="79" t="s">
        <v>36</v>
      </c>
    </row>
    <row r="5" spans="1:10" x14ac:dyDescent="0.25">
      <c r="A5" s="78" t="s">
        <v>0</v>
      </c>
      <c r="B5" s="8" t="s">
        <v>9</v>
      </c>
      <c r="C5" s="8" t="s">
        <v>1</v>
      </c>
      <c r="D5" s="8" t="s">
        <v>2</v>
      </c>
      <c r="E5" s="8" t="s">
        <v>6</v>
      </c>
      <c r="F5" s="9" t="s">
        <v>5</v>
      </c>
      <c r="G5" s="9" t="s">
        <v>4</v>
      </c>
      <c r="H5" s="9" t="s">
        <v>3</v>
      </c>
      <c r="I5" s="9" t="s">
        <v>7</v>
      </c>
      <c r="J5" s="10" t="s">
        <v>10</v>
      </c>
    </row>
    <row r="6" spans="1:10" x14ac:dyDescent="0.25">
      <c r="A6" s="77"/>
      <c r="B6" s="12"/>
      <c r="C6" s="11"/>
      <c r="D6" s="11"/>
      <c r="E6" s="11"/>
      <c r="F6" s="11"/>
      <c r="G6" s="11"/>
      <c r="H6" s="12"/>
      <c r="I6" s="11"/>
      <c r="J6" s="13"/>
    </row>
    <row r="7" spans="1:10" x14ac:dyDescent="0.25">
      <c r="A7" s="77"/>
      <c r="B7" s="12"/>
      <c r="C7" s="11"/>
      <c r="D7" s="11"/>
      <c r="E7" s="11"/>
      <c r="F7" s="11"/>
      <c r="G7" s="11"/>
      <c r="H7" s="12"/>
      <c r="I7" s="11"/>
      <c r="J7" s="13"/>
    </row>
    <row r="8" spans="1:10" x14ac:dyDescent="0.25">
      <c r="A8" s="77"/>
      <c r="B8" s="12"/>
      <c r="C8" s="11"/>
      <c r="D8" s="11"/>
      <c r="E8" s="11"/>
      <c r="F8" s="11"/>
      <c r="G8" s="11"/>
      <c r="H8" s="12"/>
      <c r="I8" s="11"/>
      <c r="J8" s="13"/>
    </row>
    <row r="9" spans="1:10" x14ac:dyDescent="0.25">
      <c r="A9" s="77"/>
      <c r="B9" s="12"/>
      <c r="C9" s="11"/>
      <c r="D9" s="11"/>
      <c r="E9" s="11"/>
      <c r="F9" s="11"/>
      <c r="G9" s="11"/>
      <c r="H9" s="12"/>
      <c r="I9" s="11"/>
      <c r="J9" s="13"/>
    </row>
    <row r="10" spans="1:10" x14ac:dyDescent="0.25">
      <c r="A10" s="77"/>
      <c r="B10" s="12"/>
      <c r="C10" s="11"/>
      <c r="D10" s="11"/>
      <c r="E10" s="11"/>
      <c r="F10" s="11"/>
      <c r="G10" s="11"/>
      <c r="H10" s="12"/>
      <c r="I10" s="11"/>
      <c r="J10" s="13"/>
    </row>
    <row r="11" spans="1:10" x14ac:dyDescent="0.25">
      <c r="A11" s="76"/>
      <c r="B11" s="12"/>
      <c r="C11" s="11"/>
      <c r="D11" s="11"/>
      <c r="E11" s="11"/>
      <c r="F11" s="11"/>
      <c r="G11" s="11"/>
      <c r="H11" s="12"/>
      <c r="I11" s="11"/>
      <c r="J11" s="13"/>
    </row>
    <row r="12" spans="1:10" x14ac:dyDescent="0.25">
      <c r="A12" s="76"/>
      <c r="B12" s="12"/>
      <c r="C12" s="11"/>
      <c r="D12" s="11"/>
      <c r="E12" s="11"/>
      <c r="F12" s="11"/>
      <c r="G12" s="11"/>
      <c r="H12" s="12"/>
      <c r="I12" s="11"/>
      <c r="J12" s="13"/>
    </row>
    <row r="13" spans="1:10" x14ac:dyDescent="0.25">
      <c r="A13" s="76"/>
      <c r="B13" s="12"/>
      <c r="C13" s="11"/>
      <c r="D13" s="11"/>
      <c r="E13" s="11"/>
      <c r="F13" s="11"/>
      <c r="G13" s="11"/>
      <c r="H13" s="12"/>
      <c r="I13" s="11"/>
      <c r="J13" s="13"/>
    </row>
    <row r="14" spans="1:10" x14ac:dyDescent="0.25">
      <c r="A14" s="76"/>
      <c r="B14" s="12"/>
      <c r="C14" s="11"/>
      <c r="D14" s="11"/>
      <c r="E14" s="11"/>
      <c r="F14" s="11"/>
      <c r="G14" s="11"/>
      <c r="H14" s="12"/>
      <c r="I14" s="11"/>
      <c r="J14" s="13"/>
    </row>
    <row r="15" spans="1:10" x14ac:dyDescent="0.25">
      <c r="A15" s="76"/>
      <c r="B15" s="12"/>
      <c r="C15" s="11"/>
      <c r="D15" s="11"/>
      <c r="E15" s="11"/>
      <c r="F15" s="11"/>
      <c r="G15" s="11"/>
      <c r="H15" s="12"/>
      <c r="I15" s="11"/>
      <c r="J15" s="13"/>
    </row>
    <row r="16" spans="1:10" x14ac:dyDescent="0.25">
      <c r="A16" s="76"/>
      <c r="B16" s="12"/>
      <c r="C16" s="11"/>
      <c r="D16" s="11"/>
      <c r="E16" s="11"/>
      <c r="F16" s="11"/>
      <c r="G16" s="11"/>
      <c r="H16" s="12"/>
      <c r="I16" s="11"/>
      <c r="J16" s="13"/>
    </row>
    <row r="17" spans="1:10" x14ac:dyDescent="0.25">
      <c r="A17" s="76"/>
      <c r="B17" s="12"/>
      <c r="C17" s="11"/>
      <c r="D17" s="11"/>
      <c r="E17" s="11"/>
      <c r="F17" s="11"/>
      <c r="G17" s="11"/>
      <c r="H17" s="12"/>
      <c r="I17" s="11"/>
      <c r="J17" s="13"/>
    </row>
    <row r="18" spans="1:10" x14ac:dyDescent="0.25">
      <c r="A18" s="76"/>
      <c r="B18" s="12"/>
      <c r="C18" s="11"/>
      <c r="D18" s="11"/>
      <c r="E18" s="11"/>
      <c r="F18" s="11"/>
      <c r="G18" s="11"/>
      <c r="H18" s="12"/>
      <c r="I18" s="11"/>
      <c r="J18" s="13"/>
    </row>
    <row r="19" spans="1:10" x14ac:dyDescent="0.25">
      <c r="A19" s="76"/>
      <c r="B19" s="12"/>
      <c r="C19" s="11"/>
      <c r="D19" s="11"/>
      <c r="E19" s="11"/>
      <c r="F19" s="11"/>
      <c r="G19" s="11"/>
      <c r="H19" s="12"/>
      <c r="I19" s="11"/>
      <c r="J19" s="13"/>
    </row>
    <row r="20" spans="1:10" x14ac:dyDescent="0.25">
      <c r="A20" s="76"/>
      <c r="B20" s="12"/>
      <c r="C20" s="11"/>
      <c r="D20" s="11"/>
      <c r="E20" s="11"/>
      <c r="F20" s="11"/>
      <c r="G20" s="11"/>
      <c r="H20" s="12"/>
      <c r="I20" s="11"/>
      <c r="J20" s="13"/>
    </row>
    <row r="21" spans="1:10" x14ac:dyDescent="0.25">
      <c r="A21" s="76"/>
      <c r="B21" s="12"/>
      <c r="C21" s="11"/>
      <c r="D21" s="11"/>
      <c r="E21" s="11"/>
      <c r="F21" s="11"/>
      <c r="G21" s="11"/>
      <c r="H21" s="12"/>
      <c r="I21" s="11"/>
      <c r="J21" s="13"/>
    </row>
    <row r="22" spans="1:10" x14ac:dyDescent="0.25">
      <c r="A22" s="76"/>
      <c r="B22" s="12"/>
      <c r="C22" s="11"/>
      <c r="D22" s="11"/>
      <c r="E22" s="11"/>
      <c r="F22" s="11"/>
      <c r="G22" s="11"/>
      <c r="H22" s="12"/>
      <c r="I22" s="11"/>
      <c r="J22" s="13"/>
    </row>
    <row r="23" spans="1:10" x14ac:dyDescent="0.25">
      <c r="A23" s="76"/>
      <c r="B23" s="12"/>
      <c r="C23" s="11"/>
      <c r="D23" s="11"/>
      <c r="E23" s="11"/>
      <c r="F23" s="11"/>
      <c r="G23" s="11"/>
      <c r="H23" s="12"/>
      <c r="I23" s="11"/>
      <c r="J23" s="13"/>
    </row>
    <row r="24" spans="1:10" x14ac:dyDescent="0.25">
      <c r="A24" s="76"/>
      <c r="B24" s="12"/>
      <c r="C24" s="11"/>
      <c r="D24" s="11"/>
      <c r="E24" s="11"/>
      <c r="F24" s="11"/>
      <c r="G24" s="11"/>
      <c r="H24" s="12"/>
      <c r="I24" s="11"/>
      <c r="J24" s="13"/>
    </row>
    <row r="25" spans="1:10" x14ac:dyDescent="0.25">
      <c r="A25" s="76"/>
      <c r="B25" s="12"/>
      <c r="C25" s="11"/>
      <c r="D25" s="11"/>
      <c r="E25" s="11"/>
      <c r="F25" s="11"/>
      <c r="G25" s="11"/>
      <c r="H25" s="12"/>
      <c r="I25" s="11"/>
      <c r="J25" s="13"/>
    </row>
    <row r="26" spans="1:10" x14ac:dyDescent="0.25">
      <c r="A26" s="76"/>
      <c r="B26" s="12"/>
      <c r="C26" s="11"/>
      <c r="D26" s="11"/>
      <c r="E26" s="11"/>
      <c r="F26" s="11"/>
      <c r="G26" s="11"/>
      <c r="H26" s="12"/>
      <c r="I26" s="11"/>
      <c r="J26" s="13"/>
    </row>
    <row r="27" spans="1:10" x14ac:dyDescent="0.25">
      <c r="A27" s="76"/>
      <c r="B27" s="12"/>
      <c r="C27" s="11"/>
      <c r="D27" s="11"/>
      <c r="E27" s="11"/>
      <c r="F27" s="11"/>
      <c r="G27" s="11"/>
      <c r="H27" s="12"/>
      <c r="I27" s="11"/>
      <c r="J27" s="13"/>
    </row>
    <row r="28" spans="1:10" x14ac:dyDescent="0.25">
      <c r="A28" s="76"/>
      <c r="B28" s="12"/>
      <c r="C28" s="11"/>
      <c r="D28" s="11"/>
      <c r="E28" s="11"/>
      <c r="F28" s="11"/>
      <c r="G28" s="11"/>
      <c r="H28" s="12"/>
      <c r="I28" s="11"/>
      <c r="J28" s="13"/>
    </row>
    <row r="29" spans="1:10" x14ac:dyDescent="0.25">
      <c r="A29" s="76"/>
      <c r="B29" s="12"/>
      <c r="C29" s="11"/>
      <c r="D29" s="11"/>
      <c r="E29" s="11"/>
      <c r="F29" s="11"/>
      <c r="G29" s="11"/>
      <c r="H29" s="12"/>
      <c r="I29" s="11"/>
      <c r="J29" s="13"/>
    </row>
    <row r="30" spans="1:10" x14ac:dyDescent="0.25">
      <c r="A30" s="76"/>
      <c r="B30" s="12"/>
      <c r="C30" s="11"/>
      <c r="D30" s="11"/>
      <c r="E30" s="11"/>
      <c r="F30" s="11"/>
      <c r="G30" s="11"/>
      <c r="H30" s="12"/>
      <c r="I30" s="11"/>
      <c r="J30" s="13"/>
    </row>
    <row r="31" spans="1:10" x14ac:dyDescent="0.25">
      <c r="A31" s="76"/>
      <c r="B31" s="12"/>
      <c r="C31" s="11"/>
      <c r="D31" s="11"/>
      <c r="E31" s="11"/>
      <c r="F31" s="11"/>
      <c r="G31" s="11"/>
      <c r="H31" s="12"/>
      <c r="I31" s="11"/>
      <c r="J31" s="13"/>
    </row>
    <row r="32" spans="1:10" x14ac:dyDescent="0.25">
      <c r="A32" s="76"/>
      <c r="B32" s="12"/>
      <c r="C32" s="11"/>
      <c r="D32" s="11"/>
      <c r="E32" s="11"/>
      <c r="F32" s="11"/>
      <c r="G32" s="11"/>
      <c r="H32" s="12"/>
      <c r="I32" s="11"/>
      <c r="J32" s="13"/>
    </row>
    <row r="33" spans="1:10" x14ac:dyDescent="0.25">
      <c r="A33" s="76"/>
      <c r="B33" s="12"/>
      <c r="C33" s="11"/>
      <c r="D33" s="11"/>
      <c r="E33" s="11"/>
      <c r="F33" s="11"/>
      <c r="G33" s="11"/>
      <c r="H33" s="12"/>
      <c r="I33" s="11"/>
      <c r="J33" s="13"/>
    </row>
    <row r="34" spans="1:10" x14ac:dyDescent="0.25">
      <c r="A34" s="76"/>
      <c r="B34" s="12"/>
      <c r="C34" s="11"/>
      <c r="D34" s="11"/>
      <c r="E34" s="11"/>
      <c r="F34" s="11"/>
      <c r="G34" s="11"/>
      <c r="H34" s="12"/>
      <c r="I34" s="11"/>
      <c r="J34" s="13"/>
    </row>
    <row r="35" spans="1:10" x14ac:dyDescent="0.25">
      <c r="A35" s="76"/>
      <c r="B35" s="12"/>
      <c r="C35" s="11"/>
      <c r="D35" s="11"/>
      <c r="E35" s="11"/>
      <c r="F35" s="11"/>
      <c r="G35" s="11"/>
      <c r="H35" s="12"/>
      <c r="I35" s="11"/>
      <c r="J35" s="13"/>
    </row>
    <row r="36" spans="1:10" x14ac:dyDescent="0.25">
      <c r="A36" s="76"/>
      <c r="B36" s="12"/>
      <c r="C36" s="11"/>
      <c r="D36" s="11"/>
      <c r="E36" s="11"/>
      <c r="F36" s="11"/>
      <c r="G36" s="11"/>
      <c r="H36" s="12"/>
      <c r="I36" s="11"/>
      <c r="J36" s="13"/>
    </row>
    <row r="37" spans="1:10" x14ac:dyDescent="0.25">
      <c r="A37" s="76"/>
      <c r="B37" s="12"/>
      <c r="C37" s="11"/>
      <c r="D37" s="11"/>
      <c r="E37" s="11"/>
      <c r="F37" s="11"/>
      <c r="G37" s="11"/>
      <c r="H37" s="12"/>
      <c r="I37" s="11"/>
      <c r="J37" s="13"/>
    </row>
    <row r="38" spans="1:10" x14ac:dyDescent="0.25">
      <c r="A38" s="76"/>
      <c r="B38" s="12"/>
      <c r="C38" s="11"/>
      <c r="D38" s="11"/>
      <c r="E38" s="11"/>
      <c r="F38" s="11"/>
      <c r="G38" s="11"/>
      <c r="H38" s="12"/>
      <c r="I38" s="11"/>
      <c r="J38" s="13"/>
    </row>
    <row r="39" spans="1:10" x14ac:dyDescent="0.25">
      <c r="A39" s="76"/>
      <c r="B39" s="12"/>
      <c r="C39" s="11"/>
      <c r="D39" s="11"/>
      <c r="E39" s="11"/>
      <c r="F39" s="11"/>
      <c r="G39" s="11"/>
      <c r="H39" s="12"/>
      <c r="I39" s="11"/>
      <c r="J39" s="13"/>
    </row>
    <row r="40" spans="1:10" x14ac:dyDescent="0.25">
      <c r="A40" s="76"/>
      <c r="B40" s="12"/>
      <c r="C40" s="11"/>
      <c r="D40" s="11"/>
      <c r="E40" s="11"/>
      <c r="F40" s="11"/>
      <c r="G40" s="11"/>
      <c r="H40" s="12"/>
      <c r="I40" s="11"/>
      <c r="J40" s="13"/>
    </row>
    <row r="41" spans="1:10" x14ac:dyDescent="0.25">
      <c r="A41" s="76"/>
      <c r="B41" s="12"/>
      <c r="C41" s="11"/>
      <c r="D41" s="11"/>
      <c r="E41" s="11"/>
      <c r="F41" s="11"/>
      <c r="G41" s="11"/>
      <c r="H41" s="12"/>
      <c r="I41" s="11"/>
      <c r="J41" s="13"/>
    </row>
    <row r="42" spans="1:10" x14ac:dyDescent="0.25">
      <c r="A42" s="76"/>
      <c r="B42" s="12"/>
      <c r="C42" s="11"/>
      <c r="D42" s="11"/>
      <c r="E42" s="11"/>
      <c r="F42" s="11"/>
      <c r="G42" s="11"/>
      <c r="H42" s="12"/>
      <c r="I42" s="11"/>
      <c r="J42" s="13"/>
    </row>
    <row r="43" spans="1:10" x14ac:dyDescent="0.25">
      <c r="A43" s="76"/>
      <c r="B43" s="12"/>
      <c r="C43" s="11"/>
      <c r="D43" s="11"/>
      <c r="E43" s="11"/>
      <c r="F43" s="11"/>
      <c r="G43" s="11"/>
      <c r="H43" s="12"/>
      <c r="I43" s="11"/>
      <c r="J43" s="13"/>
    </row>
    <row r="44" spans="1:10" x14ac:dyDescent="0.25">
      <c r="A44" s="76"/>
      <c r="B44" s="12"/>
      <c r="C44" s="11"/>
      <c r="D44" s="11"/>
      <c r="E44" s="11"/>
      <c r="F44" s="11"/>
      <c r="G44" s="11"/>
      <c r="H44" s="12"/>
      <c r="I44" s="11"/>
      <c r="J44" s="13"/>
    </row>
    <row r="45" spans="1:10" x14ac:dyDescent="0.25">
      <c r="A45" s="76"/>
      <c r="B45" s="12"/>
      <c r="C45" s="11"/>
      <c r="D45" s="11"/>
      <c r="E45" s="11"/>
      <c r="F45" s="11"/>
      <c r="G45" s="11"/>
      <c r="H45" s="12"/>
      <c r="I45" s="11"/>
      <c r="J45" s="13"/>
    </row>
    <row r="46" spans="1:10" x14ac:dyDescent="0.25">
      <c r="A46" s="76"/>
      <c r="B46" s="12"/>
      <c r="C46" s="11"/>
      <c r="D46" s="11"/>
      <c r="E46" s="11"/>
      <c r="F46" s="11"/>
      <c r="G46" s="11"/>
      <c r="H46" s="12"/>
      <c r="I46" s="11"/>
      <c r="J46" s="13"/>
    </row>
    <row r="47" spans="1:10" x14ac:dyDescent="0.25">
      <c r="A47" s="76"/>
      <c r="B47" s="12"/>
      <c r="C47" s="11"/>
      <c r="D47" s="11"/>
      <c r="E47" s="11"/>
      <c r="F47" s="11"/>
      <c r="G47" s="11"/>
      <c r="H47" s="12"/>
      <c r="I47" s="11"/>
      <c r="J47" s="13"/>
    </row>
    <row r="48" spans="1:10" x14ac:dyDescent="0.25">
      <c r="A48" s="76"/>
      <c r="B48" s="12"/>
      <c r="C48" s="11"/>
      <c r="D48" s="11"/>
      <c r="E48" s="11"/>
      <c r="F48" s="11"/>
      <c r="G48" s="11"/>
      <c r="H48" s="12"/>
      <c r="I48" s="11"/>
      <c r="J48" s="13"/>
    </row>
    <row r="49" spans="1:10" x14ac:dyDescent="0.25">
      <c r="A49" s="76"/>
      <c r="B49" s="12"/>
      <c r="C49" s="11"/>
      <c r="D49" s="11"/>
      <c r="E49" s="11"/>
      <c r="F49" s="11"/>
      <c r="G49" s="11"/>
      <c r="H49" s="12"/>
      <c r="I49" s="11"/>
      <c r="J49" s="13"/>
    </row>
    <row r="50" spans="1:10" x14ac:dyDescent="0.25">
      <c r="A50" s="76"/>
      <c r="B50" s="12"/>
      <c r="C50" s="11"/>
      <c r="D50" s="11"/>
      <c r="E50" s="11"/>
      <c r="F50" s="11"/>
      <c r="G50" s="11"/>
      <c r="H50" s="12"/>
      <c r="I50" s="11"/>
      <c r="J50" s="13"/>
    </row>
    <row r="51" spans="1:10" x14ac:dyDescent="0.25">
      <c r="A51" s="76"/>
      <c r="B51" s="12"/>
      <c r="C51" s="11"/>
      <c r="D51" s="11"/>
      <c r="E51" s="11"/>
      <c r="F51" s="11"/>
      <c r="G51" s="11"/>
      <c r="H51" s="12"/>
      <c r="I51" s="11"/>
      <c r="J51" s="13"/>
    </row>
    <row r="52" spans="1:10" x14ac:dyDescent="0.25">
      <c r="A52" s="76"/>
      <c r="B52" s="12"/>
      <c r="C52" s="11"/>
      <c r="D52" s="11"/>
      <c r="E52" s="11"/>
      <c r="F52" s="11"/>
      <c r="G52" s="11"/>
      <c r="H52" s="12"/>
      <c r="I52" s="11"/>
      <c r="J52" s="13"/>
    </row>
    <row r="53" spans="1:10" x14ac:dyDescent="0.25">
      <c r="A53" s="76"/>
      <c r="B53" s="12"/>
      <c r="C53" s="11"/>
      <c r="D53" s="11"/>
      <c r="E53" s="11"/>
      <c r="F53" s="11"/>
      <c r="G53" s="11"/>
      <c r="H53" s="12"/>
      <c r="I53" s="11"/>
      <c r="J53" s="13"/>
    </row>
    <row r="54" spans="1:10" x14ac:dyDescent="0.25">
      <c r="A54" s="76"/>
      <c r="B54" s="12"/>
      <c r="C54" s="11"/>
      <c r="D54" s="11"/>
      <c r="E54" s="11"/>
      <c r="F54" s="11"/>
      <c r="G54" s="11"/>
      <c r="H54" s="12"/>
      <c r="I54" s="11"/>
      <c r="J54" s="13"/>
    </row>
    <row r="55" spans="1:10" x14ac:dyDescent="0.25">
      <c r="A55" s="76"/>
      <c r="B55" s="12"/>
      <c r="C55" s="11"/>
      <c r="D55" s="11"/>
      <c r="E55" s="11"/>
      <c r="F55" s="11"/>
      <c r="G55" s="11"/>
      <c r="H55" s="12"/>
      <c r="I55" s="11"/>
      <c r="J55" s="13"/>
    </row>
    <row r="56" spans="1:10" x14ac:dyDescent="0.25">
      <c r="A56" s="76"/>
      <c r="B56" s="12"/>
      <c r="C56" s="11"/>
      <c r="D56" s="11"/>
      <c r="E56" s="11"/>
      <c r="F56" s="11"/>
      <c r="G56" s="11"/>
      <c r="H56" s="12"/>
      <c r="I56" s="11"/>
      <c r="J56" s="13"/>
    </row>
    <row r="57" spans="1:10" x14ac:dyDescent="0.25">
      <c r="A57" s="76"/>
      <c r="B57" s="12"/>
      <c r="C57" s="11"/>
      <c r="D57" s="11"/>
      <c r="E57" s="11"/>
      <c r="F57" s="11"/>
      <c r="G57" s="11"/>
      <c r="H57" s="12"/>
      <c r="I57" s="11"/>
      <c r="J57" s="13"/>
    </row>
    <row r="58" spans="1:10" x14ac:dyDescent="0.25">
      <c r="A58" s="76"/>
      <c r="B58" s="12"/>
      <c r="C58" s="11"/>
      <c r="D58" s="11"/>
      <c r="E58" s="11"/>
      <c r="F58" s="11"/>
      <c r="G58" s="11"/>
      <c r="H58" s="12"/>
      <c r="I58" s="11"/>
      <c r="J58" s="13"/>
    </row>
    <row r="59" spans="1:10" x14ac:dyDescent="0.25">
      <c r="A59" s="76"/>
      <c r="B59" s="12"/>
      <c r="C59" s="11"/>
      <c r="D59" s="11"/>
      <c r="E59" s="11"/>
      <c r="F59" s="11"/>
      <c r="G59" s="11"/>
      <c r="H59" s="12"/>
      <c r="I59" s="11"/>
      <c r="J59" s="13"/>
    </row>
    <row r="60" spans="1:10" x14ac:dyDescent="0.25">
      <c r="A60" s="76"/>
      <c r="B60" s="12"/>
      <c r="C60" s="11"/>
      <c r="D60" s="11"/>
      <c r="E60" s="11"/>
      <c r="F60" s="11"/>
      <c r="G60" s="11"/>
      <c r="H60" s="12"/>
      <c r="I60" s="11"/>
      <c r="J60" s="13"/>
    </row>
    <row r="61" spans="1:10" x14ac:dyDescent="0.25">
      <c r="A61" s="76"/>
      <c r="B61" s="12"/>
      <c r="C61" s="11"/>
      <c r="D61" s="11"/>
      <c r="E61" s="11"/>
      <c r="F61" s="11"/>
      <c r="G61" s="11"/>
      <c r="H61" s="12"/>
      <c r="I61" s="11"/>
      <c r="J61" s="13"/>
    </row>
    <row r="62" spans="1:10" x14ac:dyDescent="0.25">
      <c r="A62" s="76"/>
      <c r="B62" s="11"/>
      <c r="C62" s="11"/>
      <c r="D62" s="11"/>
      <c r="E62" s="11"/>
      <c r="F62" s="11"/>
      <c r="G62" s="11"/>
      <c r="H62" s="12"/>
      <c r="I62" s="11"/>
      <c r="J62" s="13"/>
    </row>
    <row r="63" spans="1:10" x14ac:dyDescent="0.25">
      <c r="A63" s="76"/>
      <c r="B63" s="11"/>
      <c r="C63" s="11"/>
      <c r="D63" s="11"/>
      <c r="E63" s="11"/>
      <c r="F63" s="11"/>
      <c r="G63" s="11"/>
      <c r="H63" s="12"/>
      <c r="I63" s="11"/>
      <c r="J63" s="13"/>
    </row>
    <row r="64" spans="1:10" x14ac:dyDescent="0.25">
      <c r="A64" s="76"/>
      <c r="B64" s="11"/>
      <c r="C64" s="11"/>
      <c r="D64" s="11"/>
      <c r="E64" s="11"/>
      <c r="F64" s="11"/>
      <c r="G64" s="11"/>
      <c r="H64" s="12"/>
      <c r="I64" s="11"/>
      <c r="J64" s="13"/>
    </row>
    <row r="65" spans="1:10" x14ac:dyDescent="0.25">
      <c r="A65" s="76"/>
      <c r="B65" s="11"/>
      <c r="C65" s="11"/>
      <c r="D65" s="11"/>
      <c r="E65" s="11"/>
      <c r="F65" s="11"/>
      <c r="G65" s="11"/>
      <c r="H65" s="12"/>
      <c r="I65" s="11"/>
      <c r="J65" s="13"/>
    </row>
    <row r="66" spans="1:10" x14ac:dyDescent="0.25">
      <c r="A66" s="76"/>
      <c r="B66" s="11"/>
      <c r="C66" s="11"/>
      <c r="D66" s="11"/>
      <c r="E66" s="11"/>
      <c r="F66" s="11"/>
      <c r="G66" s="11"/>
      <c r="H66" s="12"/>
      <c r="I66" s="11"/>
      <c r="J66" s="13"/>
    </row>
    <row r="67" spans="1:10" x14ac:dyDescent="0.25">
      <c r="A67" s="76"/>
      <c r="B67" s="11"/>
      <c r="C67" s="11"/>
      <c r="D67" s="11"/>
      <c r="E67" s="11"/>
      <c r="F67" s="11"/>
      <c r="G67" s="11"/>
      <c r="H67" s="12"/>
      <c r="I67" s="11"/>
      <c r="J67" s="13"/>
    </row>
    <row r="68" spans="1:10" x14ac:dyDescent="0.25">
      <c r="A68" s="76"/>
      <c r="B68" s="11"/>
      <c r="C68" s="11"/>
      <c r="D68" s="11"/>
      <c r="E68" s="11"/>
      <c r="F68" s="11"/>
      <c r="G68" s="11"/>
      <c r="H68" s="12"/>
      <c r="I68" s="11"/>
      <c r="J68" s="13"/>
    </row>
    <row r="69" spans="1:10" x14ac:dyDescent="0.25">
      <c r="A69" s="76"/>
      <c r="B69" s="11"/>
      <c r="C69" s="11"/>
      <c r="D69" s="11"/>
      <c r="E69" s="11"/>
      <c r="F69" s="11"/>
      <c r="G69" s="11"/>
      <c r="H69" s="12"/>
      <c r="I69" s="11"/>
      <c r="J69" s="13"/>
    </row>
    <row r="70" spans="1:10" x14ac:dyDescent="0.25">
      <c r="A70" s="76"/>
      <c r="B70" s="11"/>
      <c r="C70" s="11"/>
      <c r="D70" s="11"/>
      <c r="E70" s="11"/>
      <c r="F70" s="11"/>
      <c r="G70" s="11"/>
      <c r="H70" s="12"/>
      <c r="I70" s="11"/>
      <c r="J70" s="13"/>
    </row>
    <row r="71" spans="1:10" x14ac:dyDescent="0.25">
      <c r="A71" s="76"/>
      <c r="B71" s="11"/>
      <c r="C71" s="11"/>
      <c r="D71" s="11"/>
      <c r="E71" s="11"/>
      <c r="F71" s="11"/>
      <c r="G71" s="11"/>
      <c r="H71" s="12"/>
      <c r="I71" s="11"/>
      <c r="J71" s="13"/>
    </row>
    <row r="72" spans="1:10" x14ac:dyDescent="0.25">
      <c r="A72" s="76"/>
      <c r="B72" s="11"/>
      <c r="C72" s="11"/>
      <c r="D72" s="11"/>
      <c r="E72" s="11"/>
      <c r="F72" s="11"/>
      <c r="G72" s="11"/>
      <c r="H72" s="12"/>
      <c r="I72" s="11"/>
      <c r="J72" s="13"/>
    </row>
    <row r="73" spans="1:10" x14ac:dyDescent="0.25">
      <c r="A73" s="76"/>
      <c r="B73" s="11"/>
      <c r="C73" s="11"/>
      <c r="D73" s="11"/>
      <c r="E73" s="11"/>
      <c r="F73" s="11"/>
      <c r="G73" s="11"/>
      <c r="H73" s="12"/>
      <c r="I73" s="11"/>
      <c r="J73" s="13"/>
    </row>
    <row r="74" spans="1:10" x14ac:dyDescent="0.25">
      <c r="A74" s="76"/>
      <c r="B74" s="11"/>
      <c r="C74" s="11"/>
      <c r="D74" s="11"/>
      <c r="E74" s="11"/>
      <c r="F74" s="11"/>
      <c r="G74" s="11"/>
      <c r="H74" s="12"/>
      <c r="I74" s="11"/>
      <c r="J74" s="13"/>
    </row>
    <row r="75" spans="1:10" x14ac:dyDescent="0.25">
      <c r="A75" s="76"/>
      <c r="B75" s="11"/>
      <c r="C75" s="11"/>
      <c r="D75" s="11"/>
      <c r="E75" s="11"/>
      <c r="F75" s="11"/>
      <c r="G75" s="11"/>
      <c r="H75" s="12"/>
      <c r="I75" s="11"/>
      <c r="J75" s="13"/>
    </row>
    <row r="76" spans="1:10" x14ac:dyDescent="0.25">
      <c r="A76" s="76"/>
      <c r="B76" s="11"/>
      <c r="C76" s="11"/>
      <c r="D76" s="11"/>
      <c r="E76" s="11"/>
      <c r="F76" s="11"/>
      <c r="G76" s="11"/>
      <c r="H76" s="12"/>
      <c r="I76" s="11"/>
      <c r="J76" s="13"/>
    </row>
    <row r="77" spans="1:10" x14ac:dyDescent="0.25">
      <c r="A77" s="76"/>
      <c r="B77" s="11"/>
      <c r="C77" s="11"/>
      <c r="D77" s="11"/>
      <c r="E77" s="11"/>
      <c r="F77" s="11"/>
      <c r="G77" s="11"/>
      <c r="H77" s="12"/>
      <c r="I77" s="11"/>
      <c r="J77" s="13"/>
    </row>
    <row r="78" spans="1:10" x14ac:dyDescent="0.25">
      <c r="A78" s="76"/>
      <c r="B78" s="11"/>
      <c r="C78" s="11"/>
      <c r="D78" s="11"/>
      <c r="E78" s="11"/>
      <c r="F78" s="11"/>
      <c r="G78" s="11"/>
      <c r="H78" s="12"/>
      <c r="I78" s="11"/>
      <c r="J78" s="13"/>
    </row>
    <row r="79" spans="1:10" x14ac:dyDescent="0.25">
      <c r="A79" s="76"/>
      <c r="B79" s="11"/>
      <c r="C79" s="11"/>
      <c r="D79" s="11"/>
      <c r="E79" s="11"/>
      <c r="F79" s="11"/>
      <c r="G79" s="11"/>
      <c r="H79" s="12"/>
      <c r="I79" s="11"/>
      <c r="J79" s="13"/>
    </row>
    <row r="80" spans="1:10" x14ac:dyDescent="0.25">
      <c r="A80" s="76"/>
      <c r="B80" s="11"/>
      <c r="C80" s="11"/>
      <c r="D80" s="11"/>
      <c r="E80" s="11"/>
      <c r="F80" s="11"/>
      <c r="G80" s="11"/>
      <c r="H80" s="12"/>
      <c r="I80" s="11"/>
      <c r="J80" s="13"/>
    </row>
    <row r="81" spans="1:10" x14ac:dyDescent="0.25">
      <c r="A81" s="76"/>
      <c r="B81" s="11"/>
      <c r="C81" s="11"/>
      <c r="D81" s="11"/>
      <c r="E81" s="11"/>
      <c r="F81" s="11"/>
      <c r="G81" s="11"/>
      <c r="H81" s="12"/>
      <c r="I81" s="11"/>
      <c r="J81" s="13"/>
    </row>
    <row r="82" spans="1:10" x14ac:dyDescent="0.25">
      <c r="A82" s="76"/>
      <c r="B82" s="11"/>
      <c r="C82" s="11"/>
      <c r="D82" s="11"/>
      <c r="E82" s="11"/>
      <c r="F82" s="11"/>
      <c r="G82" s="11"/>
      <c r="H82" s="12"/>
      <c r="I82" s="11"/>
      <c r="J82" s="13"/>
    </row>
    <row r="83" spans="1:10" x14ac:dyDescent="0.25">
      <c r="A83" s="76"/>
      <c r="B83" s="11"/>
      <c r="C83" s="11"/>
      <c r="D83" s="11"/>
      <c r="E83" s="11"/>
      <c r="F83" s="11"/>
      <c r="G83" s="11"/>
      <c r="H83" s="12"/>
      <c r="I83" s="11"/>
      <c r="J83" s="13"/>
    </row>
    <row r="84" spans="1:10" x14ac:dyDescent="0.25">
      <c r="A84" s="76"/>
      <c r="B84" s="11"/>
      <c r="C84" s="11"/>
      <c r="D84" s="11"/>
      <c r="E84" s="11"/>
      <c r="F84" s="11"/>
      <c r="G84" s="11"/>
      <c r="H84" s="12"/>
      <c r="I84" s="11"/>
      <c r="J84" s="13"/>
    </row>
    <row r="85" spans="1:10" x14ac:dyDescent="0.25">
      <c r="A85" s="76"/>
      <c r="B85" s="11"/>
      <c r="C85" s="11"/>
      <c r="D85" s="11"/>
      <c r="E85" s="11"/>
      <c r="F85" s="11"/>
      <c r="G85" s="11"/>
      <c r="H85" s="12"/>
      <c r="I85" s="11"/>
      <c r="J85" s="13"/>
    </row>
    <row r="86" spans="1:10" x14ac:dyDescent="0.25">
      <c r="A86" s="76"/>
      <c r="B86" s="11"/>
      <c r="C86" s="11"/>
      <c r="D86" s="11"/>
      <c r="E86" s="11"/>
      <c r="F86" s="11"/>
      <c r="G86" s="11"/>
      <c r="H86" s="12"/>
      <c r="I86" s="11"/>
      <c r="J86" s="13"/>
    </row>
    <row r="87" spans="1:10" x14ac:dyDescent="0.25">
      <c r="A87" s="76"/>
      <c r="B87" s="11"/>
      <c r="C87" s="11"/>
      <c r="D87" s="11"/>
      <c r="E87" s="11"/>
      <c r="F87" s="11"/>
      <c r="G87" s="11"/>
      <c r="H87" s="12"/>
      <c r="I87" s="11"/>
      <c r="J87" s="13"/>
    </row>
    <row r="88" spans="1:10" x14ac:dyDescent="0.25">
      <c r="A88" s="76"/>
      <c r="B88" s="11"/>
      <c r="C88" s="11"/>
      <c r="D88" s="11"/>
      <c r="E88" s="11"/>
      <c r="F88" s="11"/>
      <c r="G88" s="11"/>
      <c r="H88" s="12"/>
      <c r="I88" s="11"/>
      <c r="J88" s="13"/>
    </row>
    <row r="89" spans="1:10" x14ac:dyDescent="0.25">
      <c r="A89" s="76"/>
      <c r="B89" s="11"/>
      <c r="C89" s="11"/>
      <c r="D89" s="11"/>
      <c r="E89" s="11"/>
      <c r="F89" s="11"/>
      <c r="G89" s="11"/>
      <c r="H89" s="12"/>
      <c r="I89" s="11"/>
      <c r="J89" s="13"/>
    </row>
    <row r="90" spans="1:10" x14ac:dyDescent="0.25">
      <c r="A90" s="76"/>
      <c r="B90" s="11"/>
      <c r="C90" s="11"/>
      <c r="D90" s="11"/>
      <c r="E90" s="11"/>
      <c r="F90" s="11"/>
      <c r="G90" s="11"/>
      <c r="H90" s="12"/>
      <c r="I90" s="11"/>
      <c r="J90" s="13"/>
    </row>
    <row r="91" spans="1:10" x14ac:dyDescent="0.25">
      <c r="A91" s="76"/>
      <c r="B91" s="11"/>
      <c r="C91" s="11"/>
      <c r="D91" s="11"/>
      <c r="E91" s="11"/>
      <c r="F91" s="11"/>
      <c r="G91" s="11"/>
      <c r="H91" s="12"/>
      <c r="I91" s="11"/>
      <c r="J91" s="13"/>
    </row>
    <row r="92" spans="1:10" x14ac:dyDescent="0.25">
      <c r="A92" s="76"/>
      <c r="B92" s="11"/>
      <c r="C92" s="11"/>
      <c r="D92" s="11"/>
      <c r="E92" s="11"/>
      <c r="F92" s="11"/>
      <c r="G92" s="11"/>
      <c r="H92" s="12"/>
      <c r="I92" s="11"/>
      <c r="J92" s="13"/>
    </row>
    <row r="93" spans="1:10" x14ac:dyDescent="0.25">
      <c r="A93" s="76"/>
      <c r="B93" s="11"/>
      <c r="C93" s="11"/>
      <c r="D93" s="11"/>
      <c r="E93" s="11"/>
      <c r="F93" s="11"/>
      <c r="G93" s="11"/>
      <c r="H93" s="12"/>
      <c r="I93" s="11"/>
      <c r="J93" s="13"/>
    </row>
    <row r="94" spans="1:10" x14ac:dyDescent="0.25">
      <c r="A94" s="76"/>
      <c r="B94" s="11"/>
      <c r="C94" s="11"/>
      <c r="D94" s="11"/>
      <c r="E94" s="11"/>
      <c r="F94" s="11"/>
      <c r="G94" s="11"/>
      <c r="H94" s="12"/>
      <c r="I94" s="11"/>
      <c r="J94" s="13"/>
    </row>
    <row r="95" spans="1:10" x14ac:dyDescent="0.25">
      <c r="A95" s="76"/>
      <c r="B95" s="11"/>
      <c r="C95" s="11"/>
      <c r="D95" s="11"/>
      <c r="E95" s="11"/>
      <c r="F95" s="11"/>
      <c r="G95" s="11"/>
      <c r="H95" s="12"/>
      <c r="I95" s="11"/>
      <c r="J95" s="13"/>
    </row>
    <row r="96" spans="1:10" x14ac:dyDescent="0.25">
      <c r="A96" s="76"/>
      <c r="B96" s="11"/>
      <c r="C96" s="11"/>
      <c r="D96" s="11"/>
      <c r="E96" s="11"/>
      <c r="F96" s="11"/>
      <c r="G96" s="11"/>
      <c r="H96" s="12"/>
      <c r="I96" s="11"/>
      <c r="J96" s="13"/>
    </row>
    <row r="97" spans="1:10" x14ac:dyDescent="0.25">
      <c r="A97" s="76"/>
      <c r="B97" s="11"/>
      <c r="C97" s="11"/>
      <c r="D97" s="11"/>
      <c r="E97" s="11"/>
      <c r="F97" s="11"/>
      <c r="G97" s="11"/>
      <c r="H97" s="12"/>
      <c r="I97" s="11"/>
      <c r="J97" s="13"/>
    </row>
    <row r="98" spans="1:10" x14ac:dyDescent="0.25">
      <c r="A98" s="76"/>
      <c r="B98" s="11"/>
      <c r="C98" s="11"/>
      <c r="D98" s="11"/>
      <c r="E98" s="11"/>
      <c r="F98" s="11"/>
      <c r="G98" s="11"/>
      <c r="H98" s="12"/>
      <c r="I98" s="11"/>
      <c r="J98" s="13"/>
    </row>
    <row r="99" spans="1:10" x14ac:dyDescent="0.25">
      <c r="A99" s="76"/>
      <c r="B99" s="11"/>
      <c r="C99" s="11"/>
      <c r="D99" s="11"/>
      <c r="E99" s="11"/>
      <c r="F99" s="11"/>
      <c r="G99" s="11"/>
      <c r="H99" s="12"/>
      <c r="I99" s="11"/>
      <c r="J99" s="13"/>
    </row>
    <row r="100" spans="1:10" x14ac:dyDescent="0.25">
      <c r="A100" s="76"/>
      <c r="B100" s="11"/>
      <c r="C100" s="11"/>
      <c r="D100" s="11"/>
      <c r="E100" s="11"/>
      <c r="F100" s="11"/>
      <c r="G100" s="11"/>
      <c r="H100" s="12"/>
      <c r="I100" s="11"/>
      <c r="J100" s="13"/>
    </row>
    <row r="101" spans="1:10" x14ac:dyDescent="0.25">
      <c r="A101" s="76"/>
      <c r="B101" s="11"/>
      <c r="C101" s="11"/>
      <c r="D101" s="11"/>
      <c r="E101" s="11"/>
      <c r="F101" s="11"/>
      <c r="G101" s="11"/>
      <c r="H101" s="12"/>
      <c r="I101" s="11"/>
      <c r="J101" s="13"/>
    </row>
    <row r="102" spans="1:10" x14ac:dyDescent="0.25">
      <c r="A102" s="76"/>
      <c r="B102" s="11"/>
      <c r="C102" s="11"/>
      <c r="D102" s="11"/>
      <c r="E102" s="11"/>
      <c r="F102" s="11"/>
      <c r="G102" s="11"/>
      <c r="H102" s="12"/>
      <c r="I102" s="11"/>
      <c r="J102" s="13"/>
    </row>
    <row r="103" spans="1:10" x14ac:dyDescent="0.25">
      <c r="A103" s="76"/>
      <c r="B103" s="11"/>
      <c r="C103" s="11"/>
      <c r="D103" s="11"/>
      <c r="E103" s="11"/>
      <c r="F103" s="11"/>
      <c r="G103" s="11"/>
      <c r="H103" s="12"/>
      <c r="I103" s="11"/>
      <c r="J103" s="13"/>
    </row>
    <row r="104" spans="1:10" x14ac:dyDescent="0.25">
      <c r="A104" s="76"/>
      <c r="B104" s="11"/>
      <c r="C104" s="11"/>
      <c r="D104" s="11"/>
      <c r="E104" s="11"/>
      <c r="F104" s="11"/>
      <c r="G104" s="11"/>
      <c r="H104" s="12"/>
      <c r="I104" s="11"/>
      <c r="J104" s="13"/>
    </row>
    <row r="105" spans="1:10" x14ac:dyDescent="0.25">
      <c r="A105" s="76"/>
      <c r="B105" s="11"/>
      <c r="C105" s="11"/>
      <c r="D105" s="11"/>
      <c r="E105" s="11"/>
      <c r="F105" s="11"/>
      <c r="G105" s="11"/>
      <c r="H105" s="12"/>
      <c r="I105" s="11"/>
      <c r="J105" s="13"/>
    </row>
    <row r="106" spans="1:10" x14ac:dyDescent="0.25">
      <c r="A106" s="76"/>
      <c r="B106" s="11"/>
      <c r="C106" s="11"/>
      <c r="D106" s="11"/>
      <c r="E106" s="11"/>
      <c r="F106" s="11"/>
      <c r="G106" s="11"/>
      <c r="H106" s="12"/>
      <c r="I106" s="11"/>
      <c r="J106" s="13"/>
    </row>
    <row r="107" spans="1:10" x14ac:dyDescent="0.25">
      <c r="A107" s="76"/>
      <c r="B107" s="11"/>
      <c r="C107" s="11"/>
      <c r="D107" s="11"/>
      <c r="E107" s="11"/>
      <c r="F107" s="11"/>
      <c r="G107" s="11"/>
      <c r="H107" s="12"/>
      <c r="I107" s="11"/>
      <c r="J107" s="13"/>
    </row>
    <row r="108" spans="1:10" x14ac:dyDescent="0.25">
      <c r="A108" s="76"/>
      <c r="B108" s="11"/>
      <c r="C108" s="11"/>
      <c r="D108" s="11"/>
      <c r="E108" s="11"/>
      <c r="F108" s="11"/>
      <c r="G108" s="11"/>
      <c r="H108" s="12"/>
      <c r="I108" s="11"/>
      <c r="J108" s="13"/>
    </row>
    <row r="109" spans="1:10" x14ac:dyDescent="0.25">
      <c r="A109" s="76"/>
      <c r="B109" s="11"/>
      <c r="C109" s="11"/>
      <c r="D109" s="11"/>
      <c r="E109" s="11"/>
      <c r="F109" s="11"/>
      <c r="G109" s="11"/>
      <c r="H109" s="12"/>
      <c r="I109" s="11"/>
      <c r="J109" s="13"/>
    </row>
    <row r="110" spans="1:10" x14ac:dyDescent="0.25">
      <c r="A110" s="76"/>
      <c r="B110" s="11"/>
      <c r="C110" s="11"/>
      <c r="D110" s="11"/>
      <c r="E110" s="11"/>
      <c r="F110" s="11"/>
      <c r="G110" s="11"/>
      <c r="H110" s="12"/>
      <c r="I110" s="11"/>
      <c r="J110" s="13"/>
    </row>
    <row r="111" spans="1:10" x14ac:dyDescent="0.25">
      <c r="A111" s="76"/>
      <c r="B111" s="11"/>
      <c r="C111" s="11"/>
      <c r="D111" s="11"/>
      <c r="E111" s="11"/>
      <c r="F111" s="11"/>
      <c r="G111" s="11"/>
      <c r="H111" s="12"/>
      <c r="I111" s="11"/>
      <c r="J111" s="13"/>
    </row>
    <row r="112" spans="1:10" x14ac:dyDescent="0.25">
      <c r="A112" s="76"/>
      <c r="B112" s="11"/>
      <c r="C112" s="11"/>
      <c r="D112" s="11"/>
      <c r="E112" s="11"/>
      <c r="F112" s="11"/>
      <c r="G112" s="11"/>
      <c r="H112" s="12"/>
      <c r="I112" s="11"/>
      <c r="J112" s="13"/>
    </row>
    <row r="113" spans="1:10" x14ac:dyDescent="0.25">
      <c r="A113" s="76"/>
      <c r="B113" s="11"/>
      <c r="C113" s="11"/>
      <c r="D113" s="11"/>
      <c r="E113" s="11"/>
      <c r="F113" s="11"/>
      <c r="G113" s="11"/>
      <c r="H113" s="12"/>
      <c r="I113" s="11"/>
      <c r="J113" s="13"/>
    </row>
    <row r="114" spans="1:10" x14ac:dyDescent="0.25">
      <c r="A114" s="76"/>
      <c r="B114" s="11"/>
      <c r="C114" s="11"/>
      <c r="D114" s="11"/>
      <c r="E114" s="11"/>
      <c r="F114" s="11"/>
      <c r="G114" s="11"/>
      <c r="H114" s="12"/>
      <c r="I114" s="11"/>
      <c r="J114" s="13"/>
    </row>
    <row r="115" spans="1:10" x14ac:dyDescent="0.25">
      <c r="A115" s="76"/>
      <c r="B115" s="11"/>
      <c r="C115" s="11"/>
      <c r="D115" s="11"/>
      <c r="E115" s="11"/>
      <c r="F115" s="11"/>
      <c r="G115" s="11"/>
      <c r="H115" s="12"/>
      <c r="I115" s="11"/>
      <c r="J115" s="13"/>
    </row>
    <row r="116" spans="1:10" x14ac:dyDescent="0.25">
      <c r="A116" s="76"/>
      <c r="B116" s="11"/>
      <c r="C116" s="11"/>
      <c r="D116" s="11"/>
      <c r="E116" s="11"/>
      <c r="F116" s="11"/>
      <c r="G116" s="11"/>
      <c r="H116" s="12"/>
      <c r="I116" s="11"/>
      <c r="J116" s="13"/>
    </row>
    <row r="117" spans="1:10" x14ac:dyDescent="0.25">
      <c r="A117" s="76"/>
      <c r="B117" s="11"/>
      <c r="C117" s="11"/>
      <c r="D117" s="11"/>
      <c r="E117" s="11"/>
      <c r="F117" s="11"/>
      <c r="G117" s="11"/>
      <c r="H117" s="12"/>
      <c r="I117" s="11"/>
      <c r="J117" s="13"/>
    </row>
    <row r="118" spans="1:10" x14ac:dyDescent="0.25">
      <c r="A118" s="76"/>
      <c r="B118" s="11"/>
      <c r="C118" s="11"/>
      <c r="D118" s="11"/>
      <c r="E118" s="11"/>
      <c r="F118" s="11"/>
      <c r="G118" s="11"/>
      <c r="H118" s="12"/>
      <c r="I118" s="11"/>
      <c r="J118" s="13"/>
    </row>
    <row r="119" spans="1:10" x14ac:dyDescent="0.25">
      <c r="A119" s="76"/>
      <c r="B119" s="11"/>
      <c r="C119" s="11"/>
      <c r="D119" s="11"/>
      <c r="E119" s="11"/>
      <c r="F119" s="11"/>
      <c r="G119" s="11"/>
      <c r="H119" s="12"/>
      <c r="I119" s="11"/>
      <c r="J119" s="13"/>
    </row>
    <row r="120" spans="1:10" x14ac:dyDescent="0.25">
      <c r="A120" s="76"/>
      <c r="B120" s="11"/>
      <c r="C120" s="11"/>
      <c r="D120" s="11"/>
      <c r="E120" s="11"/>
      <c r="F120" s="11"/>
      <c r="G120" s="11"/>
      <c r="H120" s="12"/>
      <c r="I120" s="11"/>
      <c r="J120" s="13"/>
    </row>
    <row r="121" spans="1:10" x14ac:dyDescent="0.25">
      <c r="A121" s="76"/>
      <c r="B121" s="11"/>
      <c r="C121" s="11"/>
      <c r="D121" s="11"/>
      <c r="E121" s="11"/>
      <c r="F121" s="11"/>
      <c r="G121" s="11"/>
      <c r="H121" s="12"/>
      <c r="I121" s="11"/>
      <c r="J121" s="13"/>
    </row>
    <row r="122" spans="1:10" x14ac:dyDescent="0.25">
      <c r="A122" s="76"/>
      <c r="B122" s="11"/>
      <c r="C122" s="11"/>
      <c r="D122" s="11"/>
      <c r="E122" s="11"/>
      <c r="F122" s="11"/>
      <c r="G122" s="11"/>
      <c r="H122" s="12"/>
      <c r="I122" s="11"/>
      <c r="J122" s="13"/>
    </row>
    <row r="123" spans="1:10" x14ac:dyDescent="0.25">
      <c r="A123" s="76"/>
      <c r="B123" s="11"/>
      <c r="C123" s="11"/>
      <c r="D123" s="11"/>
      <c r="E123" s="11"/>
      <c r="F123" s="11"/>
      <c r="G123" s="11"/>
      <c r="H123" s="12"/>
      <c r="I123" s="11"/>
      <c r="J123" s="13"/>
    </row>
    <row r="124" spans="1:10" x14ac:dyDescent="0.25">
      <c r="A124" s="76"/>
      <c r="B124" s="11"/>
      <c r="C124" s="11"/>
      <c r="D124" s="11"/>
      <c r="E124" s="11"/>
      <c r="F124" s="11"/>
      <c r="G124" s="11"/>
      <c r="H124" s="12"/>
      <c r="I124" s="11"/>
      <c r="J124" s="13"/>
    </row>
    <row r="125" spans="1:10" x14ac:dyDescent="0.25">
      <c r="A125" s="76"/>
      <c r="B125" s="11"/>
      <c r="C125" s="11"/>
      <c r="D125" s="11"/>
      <c r="E125" s="11"/>
      <c r="F125" s="11"/>
      <c r="G125" s="11"/>
      <c r="H125" s="12"/>
      <c r="I125" s="11"/>
      <c r="J125" s="13"/>
    </row>
    <row r="126" spans="1:10" x14ac:dyDescent="0.25">
      <c r="A126" s="76"/>
      <c r="B126" s="11"/>
      <c r="C126" s="11"/>
      <c r="D126" s="11"/>
      <c r="E126" s="11"/>
      <c r="F126" s="11"/>
      <c r="G126" s="11"/>
      <c r="H126" s="12"/>
      <c r="I126" s="11"/>
      <c r="J126" s="13"/>
    </row>
    <row r="127" spans="1:10" x14ac:dyDescent="0.25">
      <c r="A127" s="76"/>
      <c r="B127" s="11"/>
      <c r="C127" s="11"/>
      <c r="D127" s="11"/>
      <c r="E127" s="11"/>
      <c r="F127" s="11"/>
      <c r="G127" s="11"/>
      <c r="H127" s="12"/>
      <c r="I127" s="11"/>
      <c r="J127" s="13"/>
    </row>
    <row r="128" spans="1:10" x14ac:dyDescent="0.25">
      <c r="A128" s="76"/>
      <c r="B128" s="11"/>
      <c r="C128" s="11"/>
      <c r="D128" s="11"/>
      <c r="E128" s="11"/>
      <c r="F128" s="11"/>
      <c r="G128" s="11"/>
      <c r="H128" s="12"/>
      <c r="I128" s="11"/>
      <c r="J128" s="13"/>
    </row>
    <row r="129" spans="1:10" x14ac:dyDescent="0.25">
      <c r="A129" s="76"/>
      <c r="B129" s="11"/>
      <c r="C129" s="11"/>
      <c r="D129" s="11"/>
      <c r="E129" s="11"/>
      <c r="F129" s="11"/>
      <c r="G129" s="11"/>
      <c r="H129" s="12"/>
      <c r="I129" s="11"/>
      <c r="J129" s="13"/>
    </row>
    <row r="130" spans="1:10" x14ac:dyDescent="0.25">
      <c r="A130" s="76"/>
      <c r="B130" s="11"/>
      <c r="C130" s="11"/>
      <c r="D130" s="11"/>
      <c r="E130" s="11"/>
      <c r="F130" s="11"/>
      <c r="G130" s="11"/>
      <c r="H130" s="12"/>
      <c r="I130" s="11"/>
      <c r="J130" s="13"/>
    </row>
    <row r="131" spans="1:10" x14ac:dyDescent="0.25">
      <c r="A131" s="76"/>
      <c r="B131" s="11"/>
      <c r="C131" s="11"/>
      <c r="D131" s="11"/>
      <c r="E131" s="11"/>
      <c r="F131" s="11"/>
      <c r="G131" s="11"/>
      <c r="H131" s="12"/>
      <c r="I131" s="11"/>
      <c r="J131" s="13"/>
    </row>
    <row r="132" spans="1:10" x14ac:dyDescent="0.25">
      <c r="A132" s="76"/>
      <c r="B132" s="11"/>
      <c r="C132" s="11"/>
      <c r="D132" s="11"/>
      <c r="E132" s="11"/>
      <c r="F132" s="11"/>
      <c r="G132" s="11"/>
      <c r="H132" s="12"/>
      <c r="I132" s="11"/>
      <c r="J132" s="13"/>
    </row>
    <row r="133" spans="1:10" x14ac:dyDescent="0.25">
      <c r="A133" s="76"/>
      <c r="B133" s="11"/>
      <c r="C133" s="11"/>
      <c r="D133" s="11"/>
      <c r="E133" s="11"/>
      <c r="F133" s="11"/>
      <c r="G133" s="11"/>
      <c r="H133" s="12"/>
      <c r="I133" s="11"/>
      <c r="J133" s="13"/>
    </row>
    <row r="134" spans="1:10" x14ac:dyDescent="0.25">
      <c r="A134" s="76"/>
      <c r="B134" s="11"/>
      <c r="C134" s="11"/>
      <c r="D134" s="11"/>
      <c r="E134" s="11"/>
      <c r="F134" s="11"/>
      <c r="G134" s="11"/>
      <c r="H134" s="12"/>
      <c r="I134" s="11"/>
      <c r="J134" s="13"/>
    </row>
    <row r="135" spans="1:10" x14ac:dyDescent="0.25">
      <c r="A135" s="76"/>
      <c r="B135" s="11"/>
      <c r="C135" s="11"/>
      <c r="D135" s="11"/>
      <c r="E135" s="11"/>
      <c r="F135" s="11"/>
      <c r="G135" s="11"/>
      <c r="H135" s="12"/>
      <c r="I135" s="11"/>
      <c r="J135" s="13"/>
    </row>
    <row r="136" spans="1:10" x14ac:dyDescent="0.25">
      <c r="A136" s="76"/>
      <c r="B136" s="11"/>
      <c r="C136" s="11"/>
      <c r="D136" s="11"/>
      <c r="E136" s="11"/>
      <c r="F136" s="11"/>
      <c r="G136" s="11"/>
      <c r="H136" s="12"/>
      <c r="I136" s="11"/>
      <c r="J136" s="13"/>
    </row>
    <row r="137" spans="1:10" x14ac:dyDescent="0.25">
      <c r="A137" s="76"/>
      <c r="B137" s="11"/>
      <c r="C137" s="11"/>
      <c r="D137" s="11"/>
      <c r="E137" s="11"/>
      <c r="F137" s="11"/>
      <c r="G137" s="11"/>
      <c r="H137" s="12"/>
      <c r="I137" s="11"/>
      <c r="J137" s="13"/>
    </row>
    <row r="138" spans="1:10" x14ac:dyDescent="0.25">
      <c r="A138" s="76"/>
      <c r="B138" s="11"/>
      <c r="C138" s="11"/>
      <c r="D138" s="11"/>
      <c r="E138" s="11"/>
      <c r="F138" s="11"/>
      <c r="G138" s="11"/>
      <c r="H138" s="12"/>
      <c r="I138" s="11"/>
      <c r="J138" s="13"/>
    </row>
    <row r="139" spans="1:10" x14ac:dyDescent="0.25">
      <c r="A139" s="76"/>
      <c r="B139" s="11"/>
      <c r="C139" s="11"/>
      <c r="D139" s="11"/>
      <c r="E139" s="11"/>
      <c r="F139" s="11"/>
      <c r="G139" s="11"/>
      <c r="H139" s="12"/>
      <c r="I139" s="11"/>
      <c r="J139" s="13"/>
    </row>
    <row r="140" spans="1:10" x14ac:dyDescent="0.25">
      <c r="A140" s="76"/>
      <c r="B140" s="11"/>
      <c r="C140" s="11"/>
      <c r="D140" s="11"/>
      <c r="E140" s="11"/>
      <c r="F140" s="11"/>
      <c r="G140" s="11"/>
      <c r="H140" s="12"/>
      <c r="I140" s="11"/>
      <c r="J140" s="13"/>
    </row>
    <row r="141" spans="1:10" x14ac:dyDescent="0.25">
      <c r="A141" s="76"/>
      <c r="B141" s="11"/>
      <c r="C141" s="11"/>
      <c r="D141" s="11"/>
      <c r="E141" s="11"/>
      <c r="F141" s="11"/>
      <c r="G141" s="11"/>
      <c r="H141" s="12"/>
      <c r="I141" s="11"/>
      <c r="J141" s="13"/>
    </row>
    <row r="142" spans="1:10" x14ac:dyDescent="0.25">
      <c r="A142" s="76"/>
      <c r="B142" s="11"/>
      <c r="C142" s="11"/>
      <c r="D142" s="11"/>
      <c r="E142" s="11"/>
      <c r="F142" s="11"/>
      <c r="G142" s="11"/>
      <c r="H142" s="12"/>
      <c r="I142" s="11"/>
      <c r="J142" s="13"/>
    </row>
    <row r="143" spans="1:10" x14ac:dyDescent="0.25">
      <c r="A143" s="76"/>
      <c r="B143" s="11"/>
      <c r="C143" s="11"/>
      <c r="D143" s="11"/>
      <c r="E143" s="11"/>
      <c r="F143" s="11"/>
      <c r="G143" s="11"/>
      <c r="H143" s="12"/>
      <c r="I143" s="11"/>
      <c r="J143" s="13"/>
    </row>
    <row r="144" spans="1:10" x14ac:dyDescent="0.25">
      <c r="A144" s="76"/>
      <c r="B144" s="11"/>
      <c r="C144" s="11"/>
      <c r="D144" s="11"/>
      <c r="E144" s="11"/>
      <c r="F144" s="11"/>
      <c r="G144" s="11"/>
      <c r="H144" s="12"/>
      <c r="I144" s="11"/>
      <c r="J144" s="13"/>
    </row>
    <row r="145" spans="1:10" x14ac:dyDescent="0.25">
      <c r="A145" s="76"/>
      <c r="B145" s="11"/>
      <c r="C145" s="11"/>
      <c r="D145" s="11"/>
      <c r="E145" s="11"/>
      <c r="F145" s="11"/>
      <c r="G145" s="11"/>
      <c r="H145" s="12"/>
      <c r="I145" s="11"/>
      <c r="J145" s="13"/>
    </row>
    <row r="146" spans="1:10" x14ac:dyDescent="0.25">
      <c r="A146" s="76"/>
      <c r="B146" s="11"/>
      <c r="C146" s="11"/>
      <c r="D146" s="11"/>
      <c r="E146" s="11"/>
      <c r="F146" s="11"/>
      <c r="G146" s="11"/>
      <c r="H146" s="12"/>
      <c r="I146" s="11"/>
      <c r="J146" s="13"/>
    </row>
    <row r="147" spans="1:10" x14ac:dyDescent="0.25">
      <c r="A147" s="76"/>
      <c r="B147" s="11"/>
      <c r="C147" s="11"/>
      <c r="D147" s="11"/>
      <c r="E147" s="11"/>
      <c r="F147" s="11"/>
      <c r="G147" s="11"/>
      <c r="H147" s="12"/>
      <c r="I147" s="11"/>
      <c r="J147" s="13"/>
    </row>
    <row r="148" spans="1:10" x14ac:dyDescent="0.25">
      <c r="A148" s="76"/>
      <c r="B148" s="11"/>
      <c r="C148" s="11"/>
      <c r="D148" s="11"/>
      <c r="E148" s="11"/>
      <c r="F148" s="11"/>
      <c r="G148" s="11"/>
      <c r="H148" s="12"/>
      <c r="I148" s="11"/>
      <c r="J148" s="13"/>
    </row>
    <row r="149" spans="1:10" x14ac:dyDescent="0.25">
      <c r="A149" s="76"/>
      <c r="B149" s="11"/>
      <c r="C149" s="11"/>
      <c r="D149" s="11"/>
      <c r="E149" s="11"/>
      <c r="F149" s="11"/>
      <c r="G149" s="11"/>
      <c r="H149" s="12"/>
      <c r="I149" s="11"/>
      <c r="J149" s="13"/>
    </row>
    <row r="150" spans="1:10" x14ac:dyDescent="0.25">
      <c r="A150" s="76"/>
      <c r="B150" s="11"/>
      <c r="C150" s="11"/>
      <c r="D150" s="11"/>
      <c r="E150" s="11"/>
      <c r="F150" s="11"/>
      <c r="G150" s="11"/>
      <c r="H150" s="12"/>
      <c r="I150" s="11"/>
      <c r="J150" s="13"/>
    </row>
    <row r="151" spans="1:10" x14ac:dyDescent="0.25">
      <c r="A151" s="76"/>
      <c r="B151" s="11"/>
      <c r="C151" s="11"/>
      <c r="D151" s="11"/>
      <c r="E151" s="11"/>
      <c r="F151" s="11"/>
      <c r="G151" s="11"/>
      <c r="H151" s="12"/>
      <c r="I151" s="11"/>
      <c r="J151" s="13"/>
    </row>
    <row r="152" spans="1:10" x14ac:dyDescent="0.25">
      <c r="A152" s="76"/>
      <c r="B152" s="11"/>
      <c r="C152" s="11"/>
      <c r="D152" s="11"/>
      <c r="E152" s="11"/>
      <c r="F152" s="11"/>
      <c r="G152" s="11"/>
      <c r="H152" s="12"/>
      <c r="I152" s="11"/>
      <c r="J152" s="13"/>
    </row>
    <row r="153" spans="1:10" x14ac:dyDescent="0.25">
      <c r="A153" s="76"/>
      <c r="B153" s="11"/>
      <c r="C153" s="11"/>
      <c r="D153" s="11"/>
      <c r="E153" s="11"/>
      <c r="F153" s="11"/>
      <c r="G153" s="11"/>
      <c r="H153" s="12"/>
      <c r="I153" s="11"/>
      <c r="J153" s="13"/>
    </row>
    <row r="154" spans="1:10" x14ac:dyDescent="0.25">
      <c r="A154" s="76"/>
      <c r="B154" s="11"/>
      <c r="C154" s="11"/>
      <c r="D154" s="11"/>
      <c r="E154" s="11"/>
      <c r="F154" s="11"/>
      <c r="G154" s="11"/>
      <c r="H154" s="12"/>
      <c r="I154" s="11"/>
      <c r="J154" s="13"/>
    </row>
    <row r="155" spans="1:10" x14ac:dyDescent="0.25">
      <c r="A155" s="76"/>
      <c r="B155" s="11"/>
      <c r="C155" s="11"/>
      <c r="D155" s="11"/>
      <c r="E155" s="11"/>
      <c r="F155" s="11"/>
      <c r="G155" s="11"/>
      <c r="H155" s="12"/>
      <c r="I155" s="11"/>
      <c r="J155" s="13"/>
    </row>
    <row r="156" spans="1:10" x14ac:dyDescent="0.25">
      <c r="A156" s="76"/>
      <c r="B156" s="11"/>
      <c r="C156" s="11"/>
      <c r="D156" s="11"/>
      <c r="E156" s="11"/>
      <c r="F156" s="11"/>
      <c r="G156" s="11"/>
      <c r="H156" s="12"/>
      <c r="I156" s="11"/>
      <c r="J156" s="13"/>
    </row>
    <row r="157" spans="1:10" x14ac:dyDescent="0.25">
      <c r="A157" s="76"/>
      <c r="B157" s="11"/>
      <c r="C157" s="11"/>
      <c r="D157" s="11"/>
      <c r="E157" s="11"/>
      <c r="F157" s="11"/>
      <c r="G157" s="11"/>
      <c r="H157" s="12"/>
      <c r="I157" s="11"/>
      <c r="J157" s="13"/>
    </row>
    <row r="158" spans="1:10" x14ac:dyDescent="0.25">
      <c r="A158" s="76"/>
      <c r="B158" s="11"/>
      <c r="C158" s="11"/>
      <c r="D158" s="11"/>
      <c r="E158" s="11"/>
      <c r="F158" s="11"/>
      <c r="G158" s="11"/>
      <c r="H158" s="12"/>
      <c r="I158" s="11"/>
      <c r="J158" s="13"/>
    </row>
    <row r="159" spans="1:10" x14ac:dyDescent="0.25">
      <c r="A159" s="76"/>
      <c r="B159" s="11"/>
      <c r="C159" s="11"/>
      <c r="D159" s="11"/>
      <c r="E159" s="11"/>
      <c r="F159" s="11"/>
      <c r="G159" s="11"/>
      <c r="H159" s="12"/>
      <c r="I159" s="11"/>
      <c r="J159" s="13"/>
    </row>
    <row r="160" spans="1:10" x14ac:dyDescent="0.25">
      <c r="A160" s="76"/>
      <c r="B160" s="11"/>
      <c r="C160" s="11"/>
      <c r="D160" s="11"/>
      <c r="E160" s="11"/>
      <c r="F160" s="11"/>
      <c r="G160" s="11"/>
      <c r="H160" s="12"/>
      <c r="I160" s="11"/>
      <c r="J160" s="13"/>
    </row>
    <row r="161" spans="1:10" x14ac:dyDescent="0.25">
      <c r="A161" s="76"/>
      <c r="B161" s="11"/>
      <c r="C161" s="11"/>
      <c r="D161" s="11"/>
      <c r="E161" s="11"/>
      <c r="F161" s="11"/>
      <c r="G161" s="11"/>
      <c r="H161" s="12"/>
      <c r="I161" s="11"/>
      <c r="J161" s="13"/>
    </row>
    <row r="162" spans="1:10" x14ac:dyDescent="0.25">
      <c r="A162" s="76"/>
      <c r="B162" s="11"/>
      <c r="C162" s="11"/>
      <c r="D162" s="11"/>
      <c r="E162" s="11"/>
      <c r="F162" s="11"/>
      <c r="G162" s="11"/>
      <c r="H162" s="12"/>
      <c r="I162" s="11"/>
      <c r="J162" s="13"/>
    </row>
    <row r="163" spans="1:10" x14ac:dyDescent="0.25">
      <c r="A163" s="76"/>
      <c r="B163" s="11"/>
      <c r="C163" s="11"/>
      <c r="D163" s="11"/>
      <c r="E163" s="11"/>
      <c r="F163" s="11"/>
      <c r="G163" s="11"/>
      <c r="H163" s="12"/>
      <c r="I163" s="11"/>
      <c r="J163" s="13"/>
    </row>
    <row r="164" spans="1:10" x14ac:dyDescent="0.25">
      <c r="A164" s="76"/>
      <c r="B164" s="11"/>
      <c r="C164" s="11"/>
      <c r="D164" s="11"/>
      <c r="E164" s="11"/>
      <c r="F164" s="11"/>
      <c r="G164" s="11"/>
      <c r="H164" s="12"/>
      <c r="I164" s="11"/>
      <c r="J164" s="13"/>
    </row>
    <row r="165" spans="1:10" x14ac:dyDescent="0.25">
      <c r="A165" s="76"/>
      <c r="B165" s="11"/>
      <c r="C165" s="11"/>
      <c r="D165" s="11"/>
      <c r="E165" s="11"/>
      <c r="F165" s="11"/>
      <c r="G165" s="11"/>
      <c r="H165" s="12"/>
      <c r="I165" s="11"/>
      <c r="J165" s="13"/>
    </row>
    <row r="166" spans="1:10" x14ac:dyDescent="0.25">
      <c r="A166" s="76"/>
      <c r="B166" s="11"/>
      <c r="C166" s="11"/>
      <c r="D166" s="11"/>
      <c r="E166" s="11"/>
      <c r="F166" s="11"/>
      <c r="G166" s="11"/>
      <c r="H166" s="12"/>
      <c r="I166" s="11"/>
      <c r="J166" s="13"/>
    </row>
    <row r="167" spans="1:10" x14ac:dyDescent="0.25">
      <c r="A167" s="76"/>
      <c r="B167" s="11"/>
      <c r="C167" s="11"/>
      <c r="D167" s="11"/>
      <c r="E167" s="11"/>
      <c r="F167" s="11"/>
      <c r="G167" s="11"/>
      <c r="H167" s="12"/>
      <c r="I167" s="11"/>
      <c r="J167" s="13"/>
    </row>
    <row r="168" spans="1:10" x14ac:dyDescent="0.25">
      <c r="A168" s="76"/>
      <c r="B168" s="11"/>
      <c r="C168" s="11"/>
      <c r="D168" s="11"/>
      <c r="E168" s="11"/>
      <c r="F168" s="11"/>
      <c r="G168" s="11"/>
      <c r="H168" s="12"/>
      <c r="I168" s="11"/>
      <c r="J168" s="13"/>
    </row>
    <row r="169" spans="1:10" x14ac:dyDescent="0.25">
      <c r="A169" s="76"/>
      <c r="B169" s="11"/>
      <c r="C169" s="11"/>
      <c r="D169" s="11"/>
      <c r="E169" s="11"/>
      <c r="F169" s="11"/>
      <c r="G169" s="11"/>
      <c r="H169" s="12"/>
      <c r="I169" s="11"/>
      <c r="J169" s="13"/>
    </row>
    <row r="170" spans="1:10" x14ac:dyDescent="0.25">
      <c r="A170" s="76"/>
      <c r="B170" s="11"/>
      <c r="C170" s="11"/>
      <c r="D170" s="11"/>
      <c r="E170" s="11"/>
      <c r="F170" s="11"/>
      <c r="G170" s="11"/>
      <c r="H170" s="12"/>
      <c r="I170" s="11"/>
      <c r="J170" s="13"/>
    </row>
    <row r="171" spans="1:10" x14ac:dyDescent="0.25">
      <c r="A171" s="76"/>
      <c r="B171" s="11"/>
      <c r="C171" s="11"/>
      <c r="D171" s="11"/>
      <c r="E171" s="11"/>
      <c r="F171" s="11"/>
      <c r="G171" s="11"/>
      <c r="H171" s="12"/>
      <c r="I171" s="11"/>
      <c r="J171" s="13"/>
    </row>
    <row r="172" spans="1:10" x14ac:dyDescent="0.25">
      <c r="A172" s="76"/>
      <c r="B172" s="11"/>
      <c r="C172" s="11"/>
      <c r="D172" s="11"/>
      <c r="E172" s="11"/>
      <c r="F172" s="11"/>
      <c r="G172" s="11"/>
      <c r="H172" s="12"/>
      <c r="I172" s="11"/>
      <c r="J172" s="13"/>
    </row>
    <row r="173" spans="1:10" x14ac:dyDescent="0.25">
      <c r="A173" s="76"/>
      <c r="B173" s="11"/>
      <c r="C173" s="11"/>
      <c r="D173" s="11"/>
      <c r="E173" s="11"/>
      <c r="F173" s="11"/>
      <c r="G173" s="11"/>
      <c r="H173" s="12"/>
      <c r="I173" s="11"/>
      <c r="J173" s="13"/>
    </row>
    <row r="174" spans="1:10" x14ac:dyDescent="0.25">
      <c r="A174" s="76"/>
      <c r="B174" s="11"/>
      <c r="C174" s="11"/>
      <c r="D174" s="11"/>
      <c r="E174" s="11"/>
      <c r="F174" s="11"/>
      <c r="G174" s="11"/>
      <c r="H174" s="12"/>
      <c r="I174" s="11"/>
      <c r="J174" s="13"/>
    </row>
    <row r="175" spans="1:10" x14ac:dyDescent="0.25">
      <c r="A175" s="76"/>
      <c r="B175" s="11"/>
      <c r="C175" s="11"/>
      <c r="D175" s="11"/>
      <c r="E175" s="11"/>
      <c r="F175" s="11"/>
      <c r="G175" s="11"/>
      <c r="H175" s="12"/>
      <c r="I175" s="11"/>
      <c r="J175" s="13"/>
    </row>
    <row r="176" spans="1:10" x14ac:dyDescent="0.25">
      <c r="A176" s="76"/>
      <c r="B176" s="11"/>
      <c r="C176" s="11"/>
      <c r="D176" s="11"/>
      <c r="E176" s="11"/>
      <c r="F176" s="11"/>
      <c r="G176" s="11"/>
      <c r="H176" s="12"/>
      <c r="I176" s="11"/>
      <c r="J176" s="13"/>
    </row>
    <row r="177" spans="1:10" x14ac:dyDescent="0.25">
      <c r="A177" s="76"/>
      <c r="B177" s="11"/>
      <c r="C177" s="11"/>
      <c r="D177" s="11"/>
      <c r="E177" s="11"/>
      <c r="F177" s="11"/>
      <c r="G177" s="11"/>
      <c r="H177" s="12"/>
      <c r="I177" s="11"/>
      <c r="J177" s="13"/>
    </row>
    <row r="178" spans="1:10" x14ac:dyDescent="0.25">
      <c r="A178" s="76"/>
      <c r="B178" s="11"/>
      <c r="C178" s="11"/>
      <c r="D178" s="11"/>
      <c r="E178" s="11"/>
      <c r="F178" s="11"/>
      <c r="G178" s="11"/>
      <c r="H178" s="12"/>
      <c r="I178" s="11"/>
      <c r="J178" s="13"/>
    </row>
    <row r="179" spans="1:10" x14ac:dyDescent="0.25">
      <c r="A179" s="76"/>
      <c r="B179" s="11"/>
      <c r="C179" s="11"/>
      <c r="D179" s="11"/>
      <c r="E179" s="11"/>
      <c r="F179" s="11"/>
      <c r="G179" s="11"/>
      <c r="H179" s="12"/>
      <c r="I179" s="11"/>
      <c r="J179" s="13"/>
    </row>
    <row r="180" spans="1:10" x14ac:dyDescent="0.25">
      <c r="A180" s="76"/>
      <c r="B180" s="11"/>
      <c r="C180" s="11"/>
      <c r="D180" s="11"/>
      <c r="E180" s="11"/>
      <c r="F180" s="11"/>
      <c r="G180" s="11"/>
      <c r="H180" s="12"/>
      <c r="I180" s="11"/>
      <c r="J180" s="13"/>
    </row>
    <row r="181" spans="1:10" x14ac:dyDescent="0.25">
      <c r="A181" s="76"/>
      <c r="B181" s="11"/>
      <c r="C181" s="11"/>
      <c r="D181" s="11"/>
      <c r="E181" s="11"/>
      <c r="F181" s="11"/>
      <c r="G181" s="11"/>
      <c r="H181" s="12"/>
      <c r="I181" s="11"/>
      <c r="J181" s="13"/>
    </row>
    <row r="182" spans="1:10" x14ac:dyDescent="0.25">
      <c r="A182" s="76"/>
      <c r="B182" s="11"/>
      <c r="C182" s="11"/>
      <c r="D182" s="11"/>
      <c r="E182" s="11"/>
      <c r="F182" s="11"/>
      <c r="G182" s="11"/>
      <c r="H182" s="12"/>
      <c r="I182" s="11"/>
      <c r="J182" s="13"/>
    </row>
    <row r="183" spans="1:10" x14ac:dyDescent="0.25">
      <c r="A183" s="76"/>
      <c r="B183" s="11"/>
      <c r="C183" s="11"/>
      <c r="D183" s="11"/>
      <c r="E183" s="11"/>
      <c r="F183" s="11"/>
      <c r="G183" s="11"/>
      <c r="H183" s="12"/>
      <c r="I183" s="11"/>
      <c r="J183" s="13"/>
    </row>
    <row r="184" spans="1:10" x14ac:dyDescent="0.25">
      <c r="A184" s="76"/>
      <c r="B184" s="11"/>
      <c r="C184" s="11"/>
      <c r="D184" s="11"/>
      <c r="E184" s="11"/>
      <c r="F184" s="11"/>
      <c r="G184" s="11"/>
      <c r="H184" s="12"/>
      <c r="I184" s="11"/>
      <c r="J184" s="13"/>
    </row>
    <row r="185" spans="1:10" x14ac:dyDescent="0.25">
      <c r="A185" s="76"/>
      <c r="B185" s="11"/>
      <c r="C185" s="11"/>
      <c r="D185" s="11"/>
      <c r="E185" s="11"/>
      <c r="F185" s="11"/>
      <c r="G185" s="11"/>
      <c r="H185" s="12"/>
      <c r="I185" s="11"/>
      <c r="J185" s="13"/>
    </row>
    <row r="186" spans="1:10" x14ac:dyDescent="0.25">
      <c r="A186" s="76"/>
      <c r="B186" s="11"/>
      <c r="C186" s="11"/>
      <c r="D186" s="11"/>
      <c r="E186" s="11"/>
      <c r="F186" s="11"/>
      <c r="G186" s="11"/>
      <c r="H186" s="12"/>
      <c r="I186" s="11"/>
      <c r="J186" s="13"/>
    </row>
    <row r="187" spans="1:10" x14ac:dyDescent="0.25">
      <c r="A187" s="76"/>
      <c r="B187" s="11"/>
      <c r="C187" s="11"/>
      <c r="D187" s="11"/>
      <c r="E187" s="11"/>
      <c r="F187" s="11"/>
      <c r="G187" s="11"/>
      <c r="H187" s="12"/>
      <c r="I187" s="11"/>
      <c r="J187" s="13"/>
    </row>
    <row r="188" spans="1:10" x14ac:dyDescent="0.25">
      <c r="A188" s="76"/>
      <c r="B188" s="11"/>
      <c r="C188" s="11"/>
      <c r="D188" s="11"/>
      <c r="E188" s="11"/>
      <c r="F188" s="11"/>
      <c r="G188" s="11"/>
      <c r="H188" s="12"/>
      <c r="I188" s="11"/>
      <c r="J188" s="13"/>
    </row>
    <row r="189" spans="1:10" x14ac:dyDescent="0.25">
      <c r="A189" s="76"/>
      <c r="B189" s="11"/>
      <c r="C189" s="11"/>
      <c r="D189" s="11"/>
      <c r="E189" s="11"/>
      <c r="F189" s="11"/>
      <c r="G189" s="11"/>
      <c r="H189" s="12"/>
      <c r="I189" s="11"/>
      <c r="J189" s="13"/>
    </row>
    <row r="190" spans="1:10" x14ac:dyDescent="0.25">
      <c r="A190" s="76"/>
      <c r="B190" s="11"/>
      <c r="C190" s="11"/>
      <c r="D190" s="11"/>
      <c r="E190" s="11"/>
      <c r="F190" s="11"/>
      <c r="G190" s="11"/>
      <c r="H190" s="12"/>
      <c r="I190" s="11"/>
      <c r="J190" s="13"/>
    </row>
    <row r="191" spans="1:10" x14ac:dyDescent="0.25">
      <c r="A191" s="76"/>
      <c r="B191" s="11"/>
      <c r="C191" s="11"/>
      <c r="D191" s="11"/>
      <c r="E191" s="11"/>
      <c r="F191" s="11"/>
      <c r="G191" s="11"/>
      <c r="H191" s="12"/>
      <c r="I191" s="11"/>
      <c r="J191" s="13"/>
    </row>
    <row r="192" spans="1:10" x14ac:dyDescent="0.25">
      <c r="A192" s="76"/>
      <c r="B192" s="11"/>
      <c r="C192" s="11"/>
      <c r="D192" s="11"/>
      <c r="E192" s="11"/>
      <c r="F192" s="11"/>
      <c r="G192" s="11"/>
      <c r="H192" s="12"/>
      <c r="I192" s="11"/>
      <c r="J192" s="13"/>
    </row>
    <row r="193" spans="1:10" x14ac:dyDescent="0.25">
      <c r="A193" s="76"/>
      <c r="B193" s="11"/>
      <c r="C193" s="11"/>
      <c r="D193" s="11"/>
      <c r="E193" s="11"/>
      <c r="F193" s="11"/>
      <c r="G193" s="11"/>
      <c r="H193" s="12"/>
      <c r="I193" s="11"/>
      <c r="J193" s="13"/>
    </row>
    <row r="194" spans="1:10" x14ac:dyDescent="0.25">
      <c r="A194" s="76"/>
      <c r="B194" s="11"/>
      <c r="C194" s="11"/>
      <c r="D194" s="11"/>
      <c r="E194" s="11"/>
      <c r="F194" s="11"/>
      <c r="G194" s="11"/>
      <c r="H194" s="12"/>
      <c r="I194" s="11"/>
      <c r="J194" s="13"/>
    </row>
    <row r="195" spans="1:10" x14ac:dyDescent="0.25">
      <c r="A195" s="76"/>
      <c r="B195" s="11"/>
      <c r="C195" s="11"/>
      <c r="D195" s="11"/>
      <c r="E195" s="11"/>
      <c r="F195" s="11"/>
      <c r="G195" s="11"/>
      <c r="H195" s="12"/>
      <c r="I195" s="11"/>
      <c r="J195" s="13"/>
    </row>
    <row r="196" spans="1:10" x14ac:dyDescent="0.25">
      <c r="A196" s="76"/>
      <c r="B196" s="11"/>
      <c r="C196" s="11"/>
      <c r="D196" s="11"/>
      <c r="E196" s="11"/>
      <c r="F196" s="11"/>
      <c r="G196" s="11"/>
      <c r="H196" s="12"/>
      <c r="I196" s="11"/>
      <c r="J196" s="13"/>
    </row>
    <row r="197" spans="1:10" x14ac:dyDescent="0.25">
      <c r="A197" s="76"/>
      <c r="B197" s="11"/>
      <c r="C197" s="11"/>
      <c r="D197" s="11"/>
      <c r="E197" s="11"/>
      <c r="F197" s="11"/>
      <c r="G197" s="11"/>
      <c r="H197" s="12"/>
      <c r="I197" s="11"/>
      <c r="J197" s="13"/>
    </row>
    <row r="198" spans="1:10" x14ac:dyDescent="0.25">
      <c r="A198" s="76"/>
      <c r="B198" s="11"/>
      <c r="C198" s="11"/>
      <c r="D198" s="11"/>
      <c r="E198" s="11"/>
      <c r="F198" s="11"/>
      <c r="G198" s="11"/>
      <c r="H198" s="12"/>
      <c r="I198" s="11"/>
      <c r="J198" s="13"/>
    </row>
    <row r="199" spans="1:10" x14ac:dyDescent="0.25">
      <c r="A199" s="76"/>
      <c r="B199" s="11"/>
      <c r="C199" s="11"/>
      <c r="D199" s="11"/>
      <c r="E199" s="11"/>
      <c r="F199" s="11"/>
      <c r="G199" s="11"/>
      <c r="H199" s="12"/>
      <c r="I199" s="11"/>
      <c r="J199" s="13"/>
    </row>
    <row r="200" spans="1:10" x14ac:dyDescent="0.25">
      <c r="A200" s="76"/>
      <c r="B200" s="11"/>
      <c r="C200" s="11"/>
      <c r="D200" s="11"/>
      <c r="E200" s="11"/>
      <c r="F200" s="11"/>
      <c r="G200" s="11"/>
      <c r="H200" s="12"/>
      <c r="I200" s="11"/>
      <c r="J200" s="13"/>
    </row>
    <row r="201" spans="1:10" x14ac:dyDescent="0.25">
      <c r="A201" s="76"/>
      <c r="B201" s="11"/>
      <c r="C201" s="11"/>
      <c r="D201" s="11"/>
      <c r="E201" s="11"/>
      <c r="F201" s="11"/>
      <c r="G201" s="11"/>
      <c r="H201" s="12"/>
      <c r="I201" s="11"/>
      <c r="J201" s="13"/>
    </row>
    <row r="202" spans="1:10" x14ac:dyDescent="0.25">
      <c r="A202" s="76"/>
      <c r="B202" s="11"/>
      <c r="C202" s="11"/>
      <c r="D202" s="11"/>
      <c r="E202" s="11"/>
      <c r="F202" s="11"/>
      <c r="G202" s="11"/>
      <c r="H202" s="12"/>
      <c r="I202" s="11"/>
      <c r="J202" s="13"/>
    </row>
    <row r="203" spans="1:10" x14ac:dyDescent="0.25">
      <c r="A203" s="76"/>
      <c r="B203" s="11"/>
      <c r="C203" s="11"/>
      <c r="D203" s="11"/>
      <c r="E203" s="11"/>
      <c r="F203" s="11"/>
      <c r="G203" s="11"/>
      <c r="H203" s="12"/>
      <c r="I203" s="11"/>
      <c r="J203" s="13"/>
    </row>
    <row r="204" spans="1:10" x14ac:dyDescent="0.25">
      <c r="A204" s="76"/>
      <c r="B204" s="11"/>
      <c r="C204" s="11"/>
      <c r="D204" s="11"/>
      <c r="E204" s="11"/>
      <c r="F204" s="11"/>
      <c r="G204" s="11"/>
      <c r="H204" s="12"/>
      <c r="I204" s="11"/>
      <c r="J204" s="13"/>
    </row>
    <row r="205" spans="1:10" x14ac:dyDescent="0.25">
      <c r="A205" s="76"/>
      <c r="B205" s="11"/>
      <c r="C205" s="11"/>
      <c r="D205" s="11"/>
      <c r="E205" s="11"/>
      <c r="F205" s="11"/>
      <c r="G205" s="11"/>
      <c r="H205" s="12"/>
      <c r="I205" s="11"/>
      <c r="J205" s="13"/>
    </row>
    <row r="206" spans="1:10" x14ac:dyDescent="0.25">
      <c r="A206" s="76"/>
      <c r="B206" s="11"/>
      <c r="C206" s="11"/>
      <c r="D206" s="11"/>
      <c r="E206" s="11"/>
      <c r="F206" s="11"/>
      <c r="G206" s="11"/>
      <c r="H206" s="12"/>
      <c r="I206" s="11"/>
      <c r="J206" s="13"/>
    </row>
    <row r="207" spans="1:10" x14ac:dyDescent="0.25">
      <c r="A207" s="76"/>
      <c r="B207" s="11"/>
      <c r="C207" s="11"/>
      <c r="D207" s="11"/>
      <c r="E207" s="11"/>
      <c r="F207" s="11"/>
      <c r="G207" s="11"/>
      <c r="H207" s="12"/>
      <c r="I207" s="11"/>
      <c r="J207" s="13"/>
    </row>
    <row r="208" spans="1:10" x14ac:dyDescent="0.25">
      <c r="A208" s="76"/>
      <c r="B208" s="11"/>
      <c r="C208" s="11"/>
      <c r="D208" s="11"/>
      <c r="E208" s="11"/>
      <c r="F208" s="11"/>
      <c r="G208" s="11"/>
      <c r="H208" s="12"/>
      <c r="I208" s="11"/>
      <c r="J208" s="13"/>
    </row>
    <row r="209" spans="1:10" x14ac:dyDescent="0.25">
      <c r="A209" s="76"/>
      <c r="B209" s="11"/>
      <c r="C209" s="11"/>
      <c r="D209" s="11"/>
      <c r="E209" s="11"/>
      <c r="F209" s="11"/>
      <c r="G209" s="11"/>
      <c r="H209" s="12"/>
      <c r="I209" s="11"/>
      <c r="J209" s="13"/>
    </row>
    <row r="210" spans="1:10" x14ac:dyDescent="0.25">
      <c r="A210" s="76"/>
      <c r="B210" s="11"/>
      <c r="C210" s="11"/>
      <c r="D210" s="11"/>
      <c r="E210" s="11"/>
      <c r="F210" s="11"/>
      <c r="G210" s="11"/>
      <c r="H210" s="12"/>
      <c r="I210" s="11"/>
      <c r="J210" s="13"/>
    </row>
    <row r="211" spans="1:10" x14ac:dyDescent="0.25">
      <c r="A211" s="76"/>
      <c r="B211" s="11"/>
      <c r="C211" s="11"/>
      <c r="D211" s="11"/>
      <c r="E211" s="11"/>
      <c r="F211" s="11"/>
      <c r="G211" s="11"/>
      <c r="H211" s="12"/>
      <c r="I211" s="11"/>
      <c r="J211" s="13"/>
    </row>
    <row r="212" spans="1:10" x14ac:dyDescent="0.25">
      <c r="A212" s="76"/>
      <c r="B212" s="11"/>
      <c r="C212" s="11"/>
      <c r="D212" s="11"/>
      <c r="E212" s="11"/>
      <c r="F212" s="11"/>
      <c r="G212" s="11"/>
      <c r="H212" s="12"/>
      <c r="I212" s="11"/>
      <c r="J212" s="13"/>
    </row>
    <row r="213" spans="1:10" x14ac:dyDescent="0.25">
      <c r="A213" s="76"/>
      <c r="B213" s="11"/>
      <c r="C213" s="11"/>
      <c r="D213" s="11"/>
      <c r="E213" s="11"/>
      <c r="F213" s="11"/>
      <c r="G213" s="11"/>
      <c r="H213" s="12"/>
      <c r="I213" s="11"/>
      <c r="J213" s="13"/>
    </row>
    <row r="214" spans="1:10" x14ac:dyDescent="0.25">
      <c r="A214" s="76"/>
      <c r="B214" s="11"/>
      <c r="C214" s="11"/>
      <c r="D214" s="11"/>
      <c r="E214" s="11"/>
      <c r="F214" s="11"/>
      <c r="G214" s="11"/>
      <c r="H214" s="12"/>
      <c r="I214" s="11"/>
      <c r="J214" s="13"/>
    </row>
    <row r="215" spans="1:10" x14ac:dyDescent="0.25">
      <c r="A215" s="76"/>
      <c r="B215" s="11"/>
      <c r="C215" s="11"/>
      <c r="D215" s="11"/>
      <c r="E215" s="11"/>
      <c r="F215" s="11"/>
      <c r="G215" s="11"/>
      <c r="H215" s="12"/>
      <c r="I215" s="11"/>
      <c r="J215" s="13"/>
    </row>
    <row r="216" spans="1:10" x14ac:dyDescent="0.25">
      <c r="A216" s="76"/>
      <c r="B216" s="11"/>
      <c r="C216" s="11"/>
      <c r="D216" s="11"/>
      <c r="E216" s="11"/>
      <c r="F216" s="11"/>
      <c r="G216" s="11"/>
      <c r="H216" s="12"/>
      <c r="I216" s="11"/>
      <c r="J216" s="13"/>
    </row>
    <row r="217" spans="1:10" x14ac:dyDescent="0.25">
      <c r="A217" s="76"/>
      <c r="B217" s="11"/>
      <c r="C217" s="11"/>
      <c r="D217" s="11"/>
      <c r="E217" s="11"/>
      <c r="F217" s="11"/>
      <c r="G217" s="11"/>
      <c r="H217" s="12"/>
      <c r="I217" s="11"/>
      <c r="J217" s="13"/>
    </row>
    <row r="218" spans="1:10" x14ac:dyDescent="0.25">
      <c r="A218" s="76"/>
      <c r="B218" s="11"/>
      <c r="C218" s="11"/>
      <c r="D218" s="11"/>
      <c r="E218" s="11"/>
      <c r="F218" s="11"/>
      <c r="G218" s="11"/>
      <c r="H218" s="12"/>
      <c r="I218" s="11"/>
      <c r="J218" s="13"/>
    </row>
    <row r="219" spans="1:10" x14ac:dyDescent="0.25">
      <c r="A219" s="76"/>
      <c r="B219" s="11"/>
      <c r="C219" s="11"/>
      <c r="D219" s="11"/>
      <c r="E219" s="11"/>
      <c r="F219" s="11"/>
      <c r="G219" s="11"/>
      <c r="H219" s="12"/>
      <c r="I219" s="11"/>
      <c r="J219" s="13"/>
    </row>
    <row r="220" spans="1:10" x14ac:dyDescent="0.25">
      <c r="A220" s="76"/>
      <c r="B220" s="11"/>
      <c r="C220" s="11"/>
      <c r="D220" s="11"/>
      <c r="E220" s="11"/>
      <c r="F220" s="11"/>
      <c r="G220" s="11"/>
      <c r="H220" s="12"/>
      <c r="I220" s="11"/>
      <c r="J220" s="13"/>
    </row>
    <row r="221" spans="1:10" x14ac:dyDescent="0.25">
      <c r="A221" s="76"/>
      <c r="B221" s="11"/>
      <c r="C221" s="11"/>
      <c r="D221" s="11"/>
      <c r="E221" s="11"/>
      <c r="F221" s="11"/>
      <c r="G221" s="11"/>
      <c r="H221" s="12"/>
      <c r="I221" s="11"/>
      <c r="J221" s="13"/>
    </row>
    <row r="222" spans="1:10" x14ac:dyDescent="0.25">
      <c r="A222" s="76"/>
      <c r="B222" s="11"/>
      <c r="C222" s="11"/>
      <c r="D222" s="11"/>
      <c r="E222" s="11"/>
      <c r="F222" s="11"/>
      <c r="G222" s="11"/>
      <c r="H222" s="12"/>
      <c r="I222" s="11"/>
      <c r="J222" s="13"/>
    </row>
    <row r="223" spans="1:10" x14ac:dyDescent="0.25">
      <c r="A223" s="76"/>
      <c r="B223" s="11"/>
      <c r="C223" s="11"/>
      <c r="D223" s="11"/>
      <c r="E223" s="11"/>
      <c r="F223" s="11"/>
      <c r="G223" s="11"/>
      <c r="H223" s="12"/>
      <c r="I223" s="11"/>
      <c r="J223" s="13"/>
    </row>
    <row r="224" spans="1:10" x14ac:dyDescent="0.25">
      <c r="A224" s="76"/>
      <c r="B224" s="11"/>
      <c r="C224" s="11"/>
      <c r="D224" s="11"/>
      <c r="E224" s="11"/>
      <c r="F224" s="11"/>
      <c r="G224" s="11"/>
      <c r="H224" s="12"/>
      <c r="I224" s="11"/>
      <c r="J224" s="13"/>
    </row>
    <row r="225" spans="1:10" x14ac:dyDescent="0.25">
      <c r="A225" s="76"/>
      <c r="B225" s="11"/>
      <c r="C225" s="11"/>
      <c r="D225" s="11"/>
      <c r="E225" s="11"/>
      <c r="F225" s="11"/>
      <c r="G225" s="11"/>
      <c r="H225" s="12"/>
      <c r="I225" s="11"/>
      <c r="J225" s="13"/>
    </row>
    <row r="226" spans="1:10" x14ac:dyDescent="0.25">
      <c r="A226" s="76"/>
      <c r="B226" s="11"/>
      <c r="C226" s="11"/>
      <c r="D226" s="11"/>
      <c r="E226" s="11"/>
      <c r="F226" s="11"/>
      <c r="G226" s="11"/>
      <c r="H226" s="12"/>
      <c r="I226" s="11"/>
      <c r="J226" s="13"/>
    </row>
    <row r="227" spans="1:10" x14ac:dyDescent="0.25">
      <c r="A227" s="76"/>
      <c r="B227" s="11"/>
      <c r="C227" s="11"/>
      <c r="D227" s="11"/>
      <c r="E227" s="11"/>
      <c r="F227" s="11"/>
      <c r="G227" s="11"/>
      <c r="H227" s="12"/>
      <c r="I227" s="11"/>
      <c r="J227" s="13"/>
    </row>
    <row r="228" spans="1:10" x14ac:dyDescent="0.25">
      <c r="A228" s="76"/>
      <c r="B228" s="11"/>
      <c r="C228" s="11"/>
      <c r="D228" s="11"/>
      <c r="E228" s="11"/>
      <c r="F228" s="11"/>
      <c r="G228" s="11"/>
      <c r="H228" s="12"/>
      <c r="I228" s="11"/>
      <c r="J228" s="13"/>
    </row>
    <row r="229" spans="1:10" x14ac:dyDescent="0.25">
      <c r="A229" s="76"/>
      <c r="B229" s="11"/>
      <c r="C229" s="11"/>
      <c r="D229" s="11"/>
      <c r="E229" s="11"/>
      <c r="F229" s="11"/>
      <c r="G229" s="11"/>
      <c r="H229" s="12"/>
      <c r="I229" s="11"/>
      <c r="J229" s="13"/>
    </row>
    <row r="230" spans="1:10" x14ac:dyDescent="0.25">
      <c r="A230" s="76"/>
      <c r="B230" s="11"/>
      <c r="C230" s="11"/>
      <c r="D230" s="11"/>
      <c r="E230" s="11"/>
      <c r="F230" s="11"/>
      <c r="G230" s="11"/>
      <c r="H230" s="12"/>
      <c r="I230" s="11"/>
      <c r="J230" s="13"/>
    </row>
    <row r="231" spans="1:10" x14ac:dyDescent="0.25">
      <c r="A231" s="76"/>
      <c r="B231" s="11"/>
      <c r="C231" s="11"/>
      <c r="D231" s="11"/>
      <c r="E231" s="11"/>
      <c r="F231" s="11"/>
      <c r="G231" s="11"/>
      <c r="H231" s="12"/>
      <c r="I231" s="11"/>
      <c r="J231" s="13"/>
    </row>
    <row r="232" spans="1:10" x14ac:dyDescent="0.25">
      <c r="A232" s="76"/>
      <c r="B232" s="11"/>
      <c r="C232" s="11"/>
      <c r="D232" s="11"/>
      <c r="E232" s="11"/>
      <c r="F232" s="11"/>
      <c r="G232" s="11"/>
      <c r="H232" s="12"/>
      <c r="I232" s="11"/>
      <c r="J232" s="13"/>
    </row>
    <row r="233" spans="1:10" x14ac:dyDescent="0.25">
      <c r="A233" s="76"/>
      <c r="B233" s="11"/>
      <c r="C233" s="11"/>
      <c r="D233" s="11"/>
      <c r="E233" s="11"/>
      <c r="F233" s="11"/>
      <c r="G233" s="11"/>
      <c r="H233" s="12"/>
      <c r="I233" s="11"/>
      <c r="J233" s="13"/>
    </row>
    <row r="234" spans="1:10" x14ac:dyDescent="0.25">
      <c r="A234" s="76"/>
      <c r="B234" s="11"/>
      <c r="C234" s="11"/>
      <c r="D234" s="11"/>
      <c r="E234" s="11"/>
      <c r="F234" s="11"/>
      <c r="G234" s="11"/>
      <c r="H234" s="12"/>
      <c r="I234" s="11"/>
      <c r="J234" s="13"/>
    </row>
    <row r="235" spans="1:10" x14ac:dyDescent="0.25">
      <c r="A235" s="76"/>
      <c r="B235" s="11"/>
      <c r="C235" s="11"/>
      <c r="D235" s="11"/>
      <c r="E235" s="11"/>
      <c r="F235" s="11"/>
      <c r="G235" s="11"/>
      <c r="H235" s="12"/>
      <c r="I235" s="11"/>
      <c r="J235" s="13"/>
    </row>
    <row r="236" spans="1:10" x14ac:dyDescent="0.25">
      <c r="A236" s="76"/>
      <c r="B236" s="11"/>
      <c r="C236" s="11"/>
      <c r="D236" s="11"/>
      <c r="E236" s="11"/>
      <c r="F236" s="11"/>
      <c r="G236" s="11"/>
      <c r="H236" s="12"/>
      <c r="I236" s="11"/>
      <c r="J236" s="13"/>
    </row>
    <row r="237" spans="1:10" x14ac:dyDescent="0.25">
      <c r="A237" s="76"/>
      <c r="B237" s="11"/>
      <c r="C237" s="11"/>
      <c r="D237" s="11"/>
      <c r="E237" s="11"/>
      <c r="F237" s="11"/>
      <c r="G237" s="11"/>
      <c r="H237" s="12"/>
      <c r="I237" s="11"/>
      <c r="J237" s="13"/>
    </row>
    <row r="238" spans="1:10" x14ac:dyDescent="0.25">
      <c r="A238" s="76"/>
      <c r="B238" s="11"/>
      <c r="C238" s="11"/>
      <c r="D238" s="11"/>
      <c r="E238" s="11"/>
      <c r="F238" s="11"/>
      <c r="G238" s="11"/>
      <c r="H238" s="12"/>
      <c r="I238" s="11"/>
      <c r="J238" s="13"/>
    </row>
    <row r="239" spans="1:10" x14ac:dyDescent="0.25">
      <c r="A239" s="76"/>
      <c r="B239" s="11"/>
      <c r="C239" s="11"/>
      <c r="D239" s="11"/>
      <c r="E239" s="11"/>
      <c r="F239" s="11"/>
      <c r="G239" s="11"/>
      <c r="H239" s="12"/>
      <c r="I239" s="11"/>
      <c r="J239" s="13"/>
    </row>
    <row r="240" spans="1:10" x14ac:dyDescent="0.25">
      <c r="A240" s="76"/>
      <c r="B240" s="11"/>
      <c r="C240" s="11"/>
      <c r="D240" s="11"/>
      <c r="E240" s="11"/>
      <c r="F240" s="11"/>
      <c r="G240" s="11"/>
      <c r="H240" s="12"/>
      <c r="I240" s="11"/>
      <c r="J240" s="13"/>
    </row>
    <row r="241" spans="1:10" x14ac:dyDescent="0.25">
      <c r="A241" s="76"/>
      <c r="B241" s="11"/>
      <c r="C241" s="11"/>
      <c r="D241" s="11"/>
      <c r="E241" s="11"/>
      <c r="F241" s="11"/>
      <c r="G241" s="11"/>
      <c r="H241" s="12"/>
      <c r="I241" s="11"/>
      <c r="J241" s="13"/>
    </row>
    <row r="242" spans="1:10" x14ac:dyDescent="0.25">
      <c r="A242" s="76"/>
      <c r="B242" s="11"/>
      <c r="C242" s="11"/>
      <c r="D242" s="11"/>
      <c r="E242" s="11"/>
      <c r="F242" s="11"/>
      <c r="G242" s="11"/>
      <c r="H242" s="12"/>
      <c r="I242" s="11"/>
      <c r="J242" s="13"/>
    </row>
    <row r="243" spans="1:10" x14ac:dyDescent="0.25">
      <c r="A243" s="76"/>
      <c r="B243" s="11"/>
      <c r="C243" s="11"/>
      <c r="D243" s="11"/>
      <c r="E243" s="11"/>
      <c r="F243" s="11"/>
      <c r="G243" s="11"/>
      <c r="H243" s="12"/>
      <c r="I243" s="11"/>
      <c r="J243" s="13"/>
    </row>
    <row r="244" spans="1:10" x14ac:dyDescent="0.25">
      <c r="A244" s="76"/>
      <c r="B244" s="11"/>
      <c r="C244" s="11"/>
      <c r="D244" s="11"/>
      <c r="E244" s="11"/>
      <c r="F244" s="11"/>
      <c r="G244" s="11"/>
      <c r="H244" s="12"/>
      <c r="I244" s="11"/>
      <c r="J244" s="13"/>
    </row>
    <row r="245" spans="1:10" x14ac:dyDescent="0.25">
      <c r="A245" s="76"/>
      <c r="B245" s="11"/>
      <c r="C245" s="11"/>
      <c r="D245" s="11"/>
      <c r="E245" s="11"/>
      <c r="F245" s="11"/>
      <c r="G245" s="11"/>
      <c r="H245" s="12"/>
      <c r="I245" s="11"/>
      <c r="J245" s="13"/>
    </row>
    <row r="246" spans="1:10" x14ac:dyDescent="0.25">
      <c r="A246" s="76"/>
      <c r="B246" s="11"/>
      <c r="C246" s="11"/>
      <c r="D246" s="11"/>
      <c r="E246" s="11"/>
      <c r="F246" s="11"/>
      <c r="G246" s="11"/>
      <c r="H246" s="12"/>
      <c r="I246" s="11"/>
      <c r="J246" s="13"/>
    </row>
    <row r="247" spans="1:10" x14ac:dyDescent="0.25">
      <c r="A247" s="76"/>
      <c r="B247" s="11"/>
      <c r="C247" s="11"/>
      <c r="D247" s="11"/>
      <c r="E247" s="11"/>
      <c r="F247" s="11"/>
      <c r="G247" s="11"/>
      <c r="H247" s="12"/>
      <c r="I247" s="11"/>
      <c r="J247" s="13"/>
    </row>
    <row r="248" spans="1:10" x14ac:dyDescent="0.25">
      <c r="A248" s="76"/>
      <c r="B248" s="11"/>
      <c r="C248" s="11"/>
      <c r="D248" s="11"/>
      <c r="E248" s="11"/>
      <c r="F248" s="11"/>
      <c r="G248" s="11"/>
      <c r="H248" s="12"/>
      <c r="I248" s="11"/>
      <c r="J248" s="13"/>
    </row>
    <row r="249" spans="1:10" x14ac:dyDescent="0.25">
      <c r="A249" s="76"/>
      <c r="B249" s="11"/>
      <c r="C249" s="11"/>
      <c r="D249" s="11"/>
      <c r="E249" s="11"/>
      <c r="F249" s="11"/>
      <c r="G249" s="11"/>
      <c r="H249" s="12"/>
      <c r="I249" s="11"/>
      <c r="J249" s="13"/>
    </row>
    <row r="250" spans="1:10" x14ac:dyDescent="0.25">
      <c r="A250" s="76"/>
      <c r="B250" s="11"/>
      <c r="C250" s="11"/>
      <c r="D250" s="11"/>
      <c r="E250" s="11"/>
      <c r="F250" s="11"/>
      <c r="G250" s="11"/>
      <c r="H250" s="12"/>
      <c r="I250" s="11"/>
      <c r="J250" s="13"/>
    </row>
    <row r="251" spans="1:10" x14ac:dyDescent="0.25">
      <c r="A251" s="76"/>
      <c r="B251" s="11"/>
      <c r="C251" s="11"/>
      <c r="D251" s="11"/>
      <c r="E251" s="11"/>
      <c r="F251" s="11"/>
      <c r="G251" s="11"/>
      <c r="H251" s="12"/>
      <c r="I251" s="11"/>
      <c r="J251" s="13"/>
    </row>
    <row r="252" spans="1:10" x14ac:dyDescent="0.25">
      <c r="A252" s="76"/>
      <c r="B252" s="11"/>
      <c r="C252" s="11"/>
      <c r="D252" s="11"/>
      <c r="E252" s="11"/>
      <c r="F252" s="11"/>
      <c r="G252" s="11"/>
      <c r="H252" s="12"/>
      <c r="I252" s="11"/>
      <c r="J252" s="13"/>
    </row>
    <row r="253" spans="1:10" x14ac:dyDescent="0.25">
      <c r="A253" s="76"/>
      <c r="B253" s="11"/>
      <c r="C253" s="11"/>
      <c r="D253" s="11"/>
      <c r="E253" s="11"/>
      <c r="F253" s="11"/>
      <c r="G253" s="11"/>
      <c r="H253" s="12"/>
      <c r="I253" s="11"/>
      <c r="J253" s="13"/>
    </row>
    <row r="254" spans="1:10" x14ac:dyDescent="0.25">
      <c r="A254" s="76"/>
      <c r="B254" s="11"/>
      <c r="C254" s="11"/>
      <c r="D254" s="11"/>
      <c r="E254" s="11"/>
      <c r="F254" s="11"/>
      <c r="G254" s="11"/>
      <c r="H254" s="12"/>
      <c r="I254" s="11"/>
      <c r="J254" s="13"/>
    </row>
    <row r="255" spans="1:10" x14ac:dyDescent="0.25">
      <c r="A255" s="76"/>
      <c r="B255" s="11"/>
      <c r="C255" s="11"/>
      <c r="D255" s="11"/>
      <c r="E255" s="11"/>
      <c r="F255" s="11"/>
      <c r="G255" s="11"/>
      <c r="H255" s="12"/>
      <c r="I255" s="11"/>
      <c r="J255" s="13"/>
    </row>
    <row r="256" spans="1:10" x14ac:dyDescent="0.25">
      <c r="A256" s="76"/>
      <c r="B256" s="11"/>
      <c r="C256" s="11"/>
      <c r="D256" s="11"/>
      <c r="E256" s="11"/>
      <c r="F256" s="11"/>
      <c r="G256" s="11"/>
      <c r="H256" s="12"/>
      <c r="I256" s="11"/>
      <c r="J256" s="13"/>
    </row>
    <row r="257" spans="1:10" x14ac:dyDescent="0.25">
      <c r="A257" s="76"/>
      <c r="B257" s="11"/>
      <c r="C257" s="11"/>
      <c r="D257" s="11"/>
      <c r="E257" s="11"/>
      <c r="F257" s="11"/>
      <c r="G257" s="11"/>
      <c r="H257" s="12"/>
      <c r="I257" s="11"/>
      <c r="J257" s="13"/>
    </row>
    <row r="258" spans="1:10" x14ac:dyDescent="0.25">
      <c r="A258" s="76"/>
      <c r="B258" s="11"/>
      <c r="C258" s="11"/>
      <c r="D258" s="11"/>
      <c r="E258" s="11"/>
      <c r="F258" s="11"/>
      <c r="G258" s="11"/>
      <c r="H258" s="12"/>
      <c r="I258" s="11"/>
      <c r="J258" s="13"/>
    </row>
    <row r="259" spans="1:10" x14ac:dyDescent="0.25">
      <c r="A259" s="76"/>
      <c r="B259" s="11"/>
      <c r="C259" s="11"/>
      <c r="D259" s="11"/>
      <c r="E259" s="11"/>
      <c r="F259" s="11"/>
      <c r="G259" s="11"/>
      <c r="H259" s="12"/>
      <c r="I259" s="11"/>
      <c r="J259" s="13"/>
    </row>
    <row r="260" spans="1:10" x14ac:dyDescent="0.25">
      <c r="A260" s="76"/>
      <c r="B260" s="11"/>
      <c r="C260" s="11"/>
      <c r="D260" s="11"/>
      <c r="E260" s="11"/>
      <c r="F260" s="11"/>
      <c r="G260" s="11"/>
      <c r="H260" s="12"/>
      <c r="I260" s="11"/>
      <c r="J260" s="13"/>
    </row>
    <row r="261" spans="1:10" x14ac:dyDescent="0.25">
      <c r="A261" s="76"/>
      <c r="B261" s="11"/>
      <c r="C261" s="11"/>
      <c r="D261" s="11"/>
      <c r="E261" s="11"/>
      <c r="F261" s="11"/>
      <c r="G261" s="11"/>
      <c r="H261" s="12"/>
      <c r="I261" s="11"/>
      <c r="J261" s="13"/>
    </row>
    <row r="262" spans="1:10" x14ac:dyDescent="0.25">
      <c r="A262" s="76"/>
      <c r="B262" s="11"/>
      <c r="C262" s="11"/>
      <c r="D262" s="11"/>
      <c r="E262" s="11"/>
      <c r="F262" s="11"/>
      <c r="G262" s="11"/>
      <c r="H262" s="12"/>
      <c r="I262" s="11"/>
      <c r="J262" s="13"/>
    </row>
    <row r="263" spans="1:10" x14ac:dyDescent="0.25">
      <c r="A263" s="76"/>
      <c r="B263" s="11"/>
      <c r="C263" s="11"/>
      <c r="D263" s="11"/>
      <c r="E263" s="11"/>
      <c r="F263" s="11"/>
      <c r="G263" s="11"/>
      <c r="H263" s="12"/>
      <c r="I263" s="11"/>
      <c r="J263" s="13"/>
    </row>
    <row r="264" spans="1:10" x14ac:dyDescent="0.25">
      <c r="A264" s="76"/>
      <c r="B264" s="11"/>
      <c r="C264" s="11"/>
      <c r="D264" s="11"/>
      <c r="E264" s="11"/>
      <c r="F264" s="11"/>
      <c r="G264" s="11"/>
      <c r="H264" s="12"/>
      <c r="I264" s="11"/>
      <c r="J264" s="13"/>
    </row>
    <row r="265" spans="1:10" x14ac:dyDescent="0.25">
      <c r="A265" s="76"/>
      <c r="B265" s="11"/>
      <c r="C265" s="11"/>
      <c r="D265" s="11"/>
      <c r="E265" s="11"/>
      <c r="F265" s="11"/>
      <c r="G265" s="11"/>
      <c r="H265" s="12"/>
      <c r="I265" s="11"/>
      <c r="J265" s="13"/>
    </row>
    <row r="266" spans="1:10" x14ac:dyDescent="0.25">
      <c r="A266" s="76"/>
      <c r="B266" s="11"/>
      <c r="C266" s="11"/>
      <c r="D266" s="11"/>
      <c r="E266" s="11"/>
      <c r="F266" s="11"/>
      <c r="G266" s="11"/>
      <c r="H266" s="12"/>
      <c r="I266" s="11"/>
      <c r="J266" s="13"/>
    </row>
    <row r="267" spans="1:10" x14ac:dyDescent="0.25">
      <c r="A267" s="76"/>
      <c r="B267" s="11"/>
      <c r="C267" s="11"/>
      <c r="D267" s="11"/>
      <c r="E267" s="11"/>
      <c r="F267" s="11"/>
      <c r="G267" s="11"/>
      <c r="H267" s="12"/>
      <c r="I267" s="11"/>
      <c r="J267" s="13"/>
    </row>
    <row r="268" spans="1:10" x14ac:dyDescent="0.25">
      <c r="A268" s="76"/>
      <c r="B268" s="11"/>
      <c r="C268" s="11"/>
      <c r="D268" s="11"/>
      <c r="E268" s="11"/>
      <c r="F268" s="11"/>
      <c r="G268" s="11"/>
      <c r="H268" s="12"/>
      <c r="I268" s="11"/>
      <c r="J268" s="13"/>
    </row>
    <row r="269" spans="1:10" x14ac:dyDescent="0.25">
      <c r="A269" s="76"/>
      <c r="B269" s="11"/>
      <c r="C269" s="11"/>
      <c r="D269" s="11"/>
      <c r="E269" s="11"/>
      <c r="F269" s="11"/>
      <c r="G269" s="11"/>
      <c r="H269" s="12"/>
      <c r="I269" s="11"/>
      <c r="J269" s="13"/>
    </row>
    <row r="270" spans="1:10" x14ac:dyDescent="0.25">
      <c r="A270" s="76"/>
      <c r="B270" s="11"/>
      <c r="C270" s="11"/>
      <c r="D270" s="11"/>
      <c r="E270" s="11"/>
      <c r="F270" s="11"/>
      <c r="G270" s="11"/>
      <c r="H270" s="12"/>
      <c r="I270" s="11"/>
      <c r="J270" s="13"/>
    </row>
    <row r="271" spans="1:10" x14ac:dyDescent="0.25">
      <c r="A271" s="76"/>
      <c r="B271" s="11"/>
      <c r="C271" s="11"/>
      <c r="D271" s="11"/>
      <c r="E271" s="11"/>
      <c r="F271" s="11"/>
      <c r="G271" s="11"/>
      <c r="H271" s="12"/>
      <c r="I271" s="11"/>
      <c r="J271" s="13"/>
    </row>
    <row r="272" spans="1:10" x14ac:dyDescent="0.25">
      <c r="A272" s="76"/>
      <c r="B272" s="11"/>
      <c r="C272" s="11"/>
      <c r="D272" s="11"/>
      <c r="E272" s="11"/>
      <c r="F272" s="11"/>
      <c r="G272" s="11"/>
      <c r="H272" s="12"/>
      <c r="I272" s="11"/>
      <c r="J272" s="13"/>
    </row>
    <row r="273" spans="1:10" x14ac:dyDescent="0.25">
      <c r="A273" s="76"/>
      <c r="B273" s="11"/>
      <c r="C273" s="11"/>
      <c r="D273" s="11"/>
      <c r="E273" s="11"/>
      <c r="F273" s="11"/>
      <c r="G273" s="11"/>
      <c r="H273" s="12"/>
      <c r="I273" s="11"/>
      <c r="J273" s="13"/>
    </row>
    <row r="274" spans="1:10" x14ac:dyDescent="0.25">
      <c r="A274" s="76"/>
      <c r="B274" s="11"/>
      <c r="C274" s="11"/>
      <c r="D274" s="11"/>
      <c r="E274" s="11"/>
      <c r="F274" s="11"/>
      <c r="G274" s="11"/>
      <c r="H274" s="12"/>
      <c r="I274" s="11"/>
      <c r="J274" s="13"/>
    </row>
    <row r="275" spans="1:10" x14ac:dyDescent="0.25">
      <c r="A275" s="76"/>
      <c r="B275" s="11"/>
      <c r="C275" s="11"/>
      <c r="D275" s="11"/>
      <c r="E275" s="11"/>
      <c r="F275" s="11"/>
      <c r="G275" s="11"/>
      <c r="H275" s="12"/>
      <c r="I275" s="11"/>
      <c r="J275" s="13"/>
    </row>
    <row r="276" spans="1:10" x14ac:dyDescent="0.25">
      <c r="A276" s="76"/>
      <c r="B276" s="11"/>
      <c r="C276" s="11"/>
      <c r="D276" s="11"/>
      <c r="E276" s="11"/>
      <c r="F276" s="11"/>
      <c r="G276" s="11"/>
      <c r="H276" s="12"/>
      <c r="I276" s="11"/>
      <c r="J276" s="13"/>
    </row>
    <row r="277" spans="1:10" x14ac:dyDescent="0.25">
      <c r="A277" s="76"/>
      <c r="B277" s="11"/>
      <c r="C277" s="11"/>
      <c r="D277" s="11"/>
      <c r="E277" s="11"/>
      <c r="F277" s="11"/>
      <c r="G277" s="11"/>
      <c r="H277" s="12"/>
      <c r="I277" s="11"/>
      <c r="J277" s="13"/>
    </row>
    <row r="278" spans="1:10" x14ac:dyDescent="0.25">
      <c r="A278" s="76"/>
      <c r="B278" s="11"/>
      <c r="C278" s="11"/>
      <c r="D278" s="11"/>
      <c r="E278" s="11"/>
      <c r="F278" s="11"/>
      <c r="G278" s="11"/>
      <c r="H278" s="12"/>
      <c r="I278" s="11"/>
      <c r="J278" s="13"/>
    </row>
    <row r="279" spans="1:10" x14ac:dyDescent="0.25">
      <c r="A279" s="76"/>
      <c r="B279" s="11"/>
      <c r="C279" s="11"/>
      <c r="D279" s="11"/>
      <c r="E279" s="11"/>
      <c r="F279" s="11"/>
      <c r="G279" s="11"/>
      <c r="H279" s="12"/>
      <c r="I279" s="11"/>
      <c r="J279" s="13"/>
    </row>
    <row r="280" spans="1:10" x14ac:dyDescent="0.25">
      <c r="A280" s="76"/>
      <c r="B280" s="11"/>
      <c r="C280" s="11"/>
      <c r="D280" s="11"/>
      <c r="E280" s="11"/>
      <c r="F280" s="11"/>
      <c r="G280" s="11"/>
      <c r="H280" s="12"/>
      <c r="I280" s="11"/>
      <c r="J280" s="13"/>
    </row>
    <row r="281" spans="1:10" x14ac:dyDescent="0.25">
      <c r="A281" s="76"/>
      <c r="B281" s="11"/>
      <c r="C281" s="11"/>
      <c r="D281" s="11"/>
      <c r="E281" s="11"/>
      <c r="F281" s="11"/>
      <c r="G281" s="11"/>
      <c r="H281" s="12"/>
      <c r="I281" s="11"/>
      <c r="J281" s="13"/>
    </row>
    <row r="282" spans="1:10" x14ac:dyDescent="0.25">
      <c r="A282" s="76"/>
      <c r="B282" s="11"/>
      <c r="C282" s="11"/>
      <c r="D282" s="11"/>
      <c r="E282" s="11"/>
      <c r="F282" s="11"/>
      <c r="G282" s="11"/>
      <c r="H282" s="12"/>
      <c r="I282" s="11"/>
      <c r="J282" s="13"/>
    </row>
    <row r="283" spans="1:10" x14ac:dyDescent="0.25">
      <c r="A283" s="76"/>
      <c r="B283" s="11"/>
      <c r="C283" s="11"/>
      <c r="D283" s="11"/>
      <c r="E283" s="11"/>
      <c r="F283" s="11"/>
      <c r="G283" s="11"/>
      <c r="H283" s="12"/>
      <c r="I283" s="11"/>
      <c r="J283" s="13"/>
    </row>
    <row r="284" spans="1:10" x14ac:dyDescent="0.25">
      <c r="A284" s="76"/>
      <c r="B284" s="11"/>
      <c r="C284" s="11"/>
      <c r="D284" s="11"/>
      <c r="E284" s="11"/>
      <c r="F284" s="11"/>
      <c r="G284" s="11"/>
      <c r="H284" s="12"/>
      <c r="I284" s="11"/>
      <c r="J284" s="13"/>
    </row>
    <row r="285" spans="1:10" x14ac:dyDescent="0.25">
      <c r="A285" s="76"/>
      <c r="B285" s="11"/>
      <c r="C285" s="11"/>
      <c r="D285" s="11"/>
      <c r="E285" s="11"/>
      <c r="F285" s="11"/>
      <c r="G285" s="11"/>
      <c r="H285" s="12"/>
      <c r="I285" s="11"/>
      <c r="J285" s="13"/>
    </row>
    <row r="286" spans="1:10" x14ac:dyDescent="0.25">
      <c r="A286" s="76"/>
      <c r="B286" s="11"/>
      <c r="C286" s="11"/>
      <c r="D286" s="11"/>
      <c r="E286" s="11"/>
      <c r="F286" s="11"/>
      <c r="G286" s="11"/>
      <c r="H286" s="12"/>
      <c r="I286" s="11"/>
      <c r="J286" s="13"/>
    </row>
    <row r="287" spans="1:10" x14ac:dyDescent="0.25">
      <c r="A287" s="76"/>
      <c r="B287" s="11"/>
      <c r="C287" s="11"/>
      <c r="D287" s="11"/>
      <c r="E287" s="11"/>
      <c r="F287" s="11"/>
      <c r="G287" s="11"/>
      <c r="H287" s="12"/>
      <c r="I287" s="11"/>
      <c r="J287" s="13"/>
    </row>
    <row r="288" spans="1:10" x14ac:dyDescent="0.25">
      <c r="A288" s="76"/>
      <c r="B288" s="11"/>
      <c r="C288" s="11"/>
      <c r="D288" s="11"/>
      <c r="E288" s="11"/>
      <c r="F288" s="11"/>
      <c r="G288" s="11"/>
      <c r="H288" s="12"/>
      <c r="I288" s="11"/>
      <c r="J288" s="13"/>
    </row>
    <row r="289" spans="1:10" x14ac:dyDescent="0.25">
      <c r="A289" s="76"/>
      <c r="B289" s="11"/>
      <c r="C289" s="11"/>
      <c r="D289" s="11"/>
      <c r="E289" s="11"/>
      <c r="F289" s="11"/>
      <c r="G289" s="11"/>
      <c r="H289" s="12"/>
      <c r="I289" s="11"/>
      <c r="J289" s="13"/>
    </row>
    <row r="290" spans="1:10" x14ac:dyDescent="0.25">
      <c r="A290" s="76"/>
      <c r="B290" s="11"/>
      <c r="C290" s="11"/>
      <c r="D290" s="11"/>
      <c r="E290" s="11"/>
      <c r="F290" s="11"/>
      <c r="G290" s="11"/>
      <c r="H290" s="12"/>
      <c r="I290" s="11"/>
      <c r="J290" s="13"/>
    </row>
    <row r="291" spans="1:10" x14ac:dyDescent="0.25">
      <c r="A291" s="76"/>
      <c r="B291" s="11"/>
      <c r="C291" s="11"/>
      <c r="D291" s="11"/>
      <c r="E291" s="11"/>
      <c r="F291" s="11"/>
      <c r="G291" s="11"/>
      <c r="H291" s="12"/>
      <c r="I291" s="11"/>
      <c r="J291" s="13"/>
    </row>
    <row r="292" spans="1:10" x14ac:dyDescent="0.25">
      <c r="A292" s="76"/>
      <c r="B292" s="11"/>
      <c r="C292" s="11"/>
      <c r="D292" s="11"/>
      <c r="E292" s="11"/>
      <c r="F292" s="11"/>
      <c r="G292" s="11"/>
      <c r="H292" s="12"/>
      <c r="I292" s="11"/>
      <c r="J292" s="13"/>
    </row>
    <row r="293" spans="1:10" x14ac:dyDescent="0.25">
      <c r="A293" s="76"/>
      <c r="B293" s="11"/>
      <c r="C293" s="11"/>
      <c r="D293" s="11"/>
      <c r="E293" s="11"/>
      <c r="F293" s="11"/>
      <c r="G293" s="11"/>
      <c r="H293" s="12"/>
      <c r="I293" s="11"/>
      <c r="J293" s="13"/>
    </row>
    <row r="294" spans="1:10" x14ac:dyDescent="0.25">
      <c r="A294" s="76"/>
      <c r="B294" s="11"/>
      <c r="C294" s="11"/>
      <c r="D294" s="11"/>
      <c r="E294" s="11"/>
      <c r="F294" s="11"/>
      <c r="G294" s="11"/>
      <c r="H294" s="12"/>
      <c r="I294" s="11"/>
      <c r="J294" s="13"/>
    </row>
    <row r="295" spans="1:10" x14ac:dyDescent="0.25">
      <c r="A295" s="76"/>
      <c r="B295" s="11"/>
      <c r="C295" s="11"/>
      <c r="D295" s="11"/>
      <c r="E295" s="11"/>
      <c r="F295" s="11"/>
      <c r="G295" s="11"/>
      <c r="H295" s="12"/>
      <c r="I295" s="11"/>
      <c r="J295" s="13"/>
    </row>
    <row r="296" spans="1:10" x14ac:dyDescent="0.25">
      <c r="A296" s="76"/>
      <c r="B296" s="11"/>
      <c r="C296" s="11"/>
      <c r="D296" s="11"/>
      <c r="E296" s="11"/>
      <c r="F296" s="11"/>
      <c r="G296" s="11"/>
      <c r="H296" s="12"/>
      <c r="I296" s="11"/>
      <c r="J296" s="13"/>
    </row>
    <row r="297" spans="1:10" x14ac:dyDescent="0.25">
      <c r="A297" s="76"/>
      <c r="B297" s="11"/>
      <c r="C297" s="11"/>
      <c r="D297" s="11"/>
      <c r="E297" s="11"/>
      <c r="F297" s="11"/>
      <c r="G297" s="11"/>
      <c r="H297" s="12"/>
      <c r="I297" s="11"/>
      <c r="J297" s="13"/>
    </row>
    <row r="298" spans="1:10" x14ac:dyDescent="0.25">
      <c r="A298" s="76"/>
      <c r="B298" s="11"/>
      <c r="C298" s="11"/>
      <c r="D298" s="11"/>
      <c r="E298" s="11"/>
      <c r="F298" s="11"/>
      <c r="G298" s="11"/>
      <c r="H298" s="12"/>
      <c r="I298" s="11"/>
      <c r="J298" s="13"/>
    </row>
    <row r="299" spans="1:10" x14ac:dyDescent="0.25">
      <c r="A299" s="76"/>
      <c r="B299" s="11"/>
      <c r="C299" s="11"/>
      <c r="D299" s="11"/>
      <c r="E299" s="11"/>
      <c r="F299" s="11"/>
      <c r="G299" s="11"/>
      <c r="H299" s="12"/>
      <c r="I299" s="11"/>
      <c r="J299" s="13"/>
    </row>
    <row r="300" spans="1:10" x14ac:dyDescent="0.25">
      <c r="A300" s="76"/>
      <c r="B300" s="11"/>
      <c r="C300" s="11"/>
      <c r="D300" s="11"/>
      <c r="E300" s="11"/>
      <c r="F300" s="11"/>
      <c r="G300" s="11"/>
      <c r="H300" s="12"/>
      <c r="I300" s="11"/>
      <c r="J300" s="13"/>
    </row>
    <row r="301" spans="1:10" x14ac:dyDescent="0.25">
      <c r="A301" s="76"/>
      <c r="B301" s="11"/>
      <c r="C301" s="11"/>
      <c r="D301" s="11"/>
      <c r="E301" s="11"/>
      <c r="F301" s="11"/>
      <c r="G301" s="11"/>
      <c r="H301" s="12"/>
      <c r="I301" s="11"/>
      <c r="J301" s="13"/>
    </row>
    <row r="302" spans="1:10" x14ac:dyDescent="0.25">
      <c r="A302" s="76"/>
      <c r="B302" s="11"/>
      <c r="C302" s="11"/>
      <c r="D302" s="11"/>
      <c r="E302" s="11"/>
      <c r="F302" s="11"/>
      <c r="G302" s="11"/>
      <c r="H302" s="12"/>
      <c r="I302" s="11"/>
      <c r="J302" s="13"/>
    </row>
    <row r="303" spans="1:10" x14ac:dyDescent="0.25">
      <c r="A303" s="76"/>
      <c r="B303" s="11"/>
      <c r="C303" s="11"/>
      <c r="D303" s="11"/>
      <c r="E303" s="11"/>
      <c r="F303" s="11"/>
      <c r="G303" s="11"/>
      <c r="H303" s="12"/>
      <c r="I303" s="11"/>
      <c r="J303" s="13"/>
    </row>
    <row r="304" spans="1:10" x14ac:dyDescent="0.25">
      <c r="A304" s="76"/>
      <c r="B304" s="11"/>
      <c r="C304" s="11"/>
      <c r="D304" s="11"/>
      <c r="E304" s="11"/>
      <c r="F304" s="11"/>
      <c r="G304" s="11"/>
      <c r="H304" s="12"/>
      <c r="I304" s="11"/>
      <c r="J304" s="13"/>
    </row>
    <row r="305" spans="1:10" x14ac:dyDescent="0.25">
      <c r="A305" s="76"/>
      <c r="B305" s="11"/>
      <c r="C305" s="11"/>
      <c r="D305" s="11"/>
      <c r="E305" s="11"/>
      <c r="F305" s="11"/>
      <c r="G305" s="11"/>
      <c r="H305" s="12"/>
      <c r="I305" s="11"/>
      <c r="J305" s="13"/>
    </row>
    <row r="306" spans="1:10" x14ac:dyDescent="0.25">
      <c r="A306" s="76"/>
      <c r="B306" s="11"/>
      <c r="C306" s="11"/>
      <c r="D306" s="11"/>
      <c r="E306" s="11"/>
      <c r="F306" s="11"/>
      <c r="G306" s="11"/>
      <c r="H306" s="12"/>
      <c r="I306" s="11"/>
      <c r="J306" s="13"/>
    </row>
    <row r="307" spans="1:10" x14ac:dyDescent="0.25">
      <c r="A307" s="76"/>
      <c r="B307" s="11"/>
      <c r="C307" s="11"/>
      <c r="D307" s="11"/>
      <c r="E307" s="11"/>
      <c r="F307" s="11"/>
      <c r="G307" s="11"/>
      <c r="H307" s="12"/>
      <c r="I307" s="11"/>
      <c r="J307" s="13"/>
    </row>
    <row r="308" spans="1:10" x14ac:dyDescent="0.25">
      <c r="A308" s="76"/>
      <c r="B308" s="11"/>
      <c r="C308" s="11"/>
      <c r="D308" s="11"/>
      <c r="E308" s="11"/>
      <c r="F308" s="11"/>
      <c r="G308" s="11"/>
      <c r="H308" s="12"/>
      <c r="I308" s="11"/>
      <c r="J308" s="13"/>
    </row>
    <row r="309" spans="1:10" x14ac:dyDescent="0.25">
      <c r="A309" s="76"/>
      <c r="B309" s="11"/>
      <c r="C309" s="11"/>
      <c r="D309" s="11"/>
      <c r="E309" s="11"/>
      <c r="F309" s="11"/>
      <c r="G309" s="11"/>
      <c r="H309" s="12"/>
      <c r="I309" s="11"/>
      <c r="J309" s="13"/>
    </row>
    <row r="310" spans="1:10" x14ac:dyDescent="0.25">
      <c r="A310" s="76"/>
      <c r="B310" s="11"/>
      <c r="C310" s="11"/>
      <c r="D310" s="11"/>
      <c r="E310" s="11"/>
      <c r="F310" s="11"/>
      <c r="G310" s="11"/>
      <c r="H310" s="12"/>
      <c r="I310" s="11"/>
      <c r="J310" s="13"/>
    </row>
    <row r="311" spans="1:10" x14ac:dyDescent="0.25">
      <c r="A311" s="76"/>
      <c r="B311" s="11"/>
      <c r="C311" s="11"/>
      <c r="D311" s="11"/>
      <c r="E311" s="11"/>
      <c r="F311" s="11"/>
      <c r="G311" s="11"/>
      <c r="H311" s="12"/>
      <c r="I311" s="11"/>
      <c r="J311" s="13"/>
    </row>
    <row r="312" spans="1:10" x14ac:dyDescent="0.25">
      <c r="A312" s="76"/>
      <c r="B312" s="11"/>
      <c r="C312" s="11"/>
      <c r="D312" s="11"/>
      <c r="E312" s="11"/>
      <c r="F312" s="11"/>
      <c r="G312" s="11"/>
      <c r="H312" s="12"/>
      <c r="I312" s="11"/>
      <c r="J312" s="13"/>
    </row>
    <row r="313" spans="1:10" x14ac:dyDescent="0.25">
      <c r="A313" s="76"/>
      <c r="B313" s="11"/>
      <c r="C313" s="11"/>
      <c r="D313" s="11"/>
      <c r="E313" s="11"/>
      <c r="F313" s="11"/>
      <c r="G313" s="11"/>
      <c r="H313" s="12"/>
      <c r="I313" s="11"/>
      <c r="J313" s="13"/>
    </row>
    <row r="314" spans="1:10" x14ac:dyDescent="0.25">
      <c r="A314" s="76"/>
      <c r="B314" s="11"/>
      <c r="C314" s="11"/>
      <c r="D314" s="11"/>
      <c r="E314" s="11"/>
      <c r="F314" s="11"/>
      <c r="G314" s="11"/>
      <c r="H314" s="12"/>
      <c r="I314" s="11"/>
      <c r="J314" s="13"/>
    </row>
    <row r="315" spans="1:10" x14ac:dyDescent="0.25">
      <c r="A315" s="76"/>
      <c r="B315" s="11"/>
      <c r="C315" s="11"/>
      <c r="D315" s="11"/>
      <c r="E315" s="11"/>
      <c r="F315" s="11"/>
      <c r="G315" s="11"/>
      <c r="H315" s="12"/>
      <c r="I315" s="11"/>
      <c r="J315" s="13"/>
    </row>
    <row r="316" spans="1:10" x14ac:dyDescent="0.25">
      <c r="A316" s="76"/>
      <c r="B316" s="11"/>
      <c r="C316" s="11"/>
      <c r="D316" s="11"/>
      <c r="E316" s="11"/>
      <c r="F316" s="11"/>
      <c r="G316" s="11"/>
      <c r="H316" s="12"/>
      <c r="I316" s="11"/>
      <c r="J316" s="13"/>
    </row>
    <row r="317" spans="1:10" x14ac:dyDescent="0.25">
      <c r="A317" s="76"/>
      <c r="B317" s="11"/>
      <c r="C317" s="11"/>
      <c r="D317" s="11"/>
      <c r="E317" s="11"/>
      <c r="F317" s="11"/>
      <c r="G317" s="11"/>
      <c r="H317" s="12"/>
      <c r="I317" s="11"/>
      <c r="J317" s="13"/>
    </row>
    <row r="318" spans="1:10" x14ac:dyDescent="0.25">
      <c r="A318" s="76"/>
      <c r="B318" s="11"/>
      <c r="C318" s="11"/>
      <c r="D318" s="11"/>
      <c r="E318" s="11"/>
      <c r="F318" s="11"/>
      <c r="G318" s="11"/>
      <c r="H318" s="12"/>
      <c r="I318" s="11"/>
      <c r="J318" s="13"/>
    </row>
    <row r="319" spans="1:10" x14ac:dyDescent="0.25">
      <c r="A319" s="76"/>
      <c r="B319" s="11"/>
      <c r="C319" s="11"/>
      <c r="D319" s="11"/>
      <c r="E319" s="11"/>
      <c r="F319" s="11"/>
      <c r="G319" s="11"/>
      <c r="H319" s="12"/>
      <c r="I319" s="11"/>
      <c r="J319" s="13"/>
    </row>
    <row r="320" spans="1:10" x14ac:dyDescent="0.25">
      <c r="A320" s="76"/>
      <c r="B320" s="11"/>
      <c r="C320" s="11"/>
      <c r="D320" s="11"/>
      <c r="E320" s="11"/>
      <c r="F320" s="11"/>
      <c r="G320" s="11"/>
      <c r="H320" s="12"/>
      <c r="I320" s="11"/>
      <c r="J320" s="13"/>
    </row>
    <row r="321" spans="1:10" x14ac:dyDescent="0.25">
      <c r="A321" s="76"/>
      <c r="B321" s="11"/>
      <c r="C321" s="11"/>
      <c r="D321" s="11"/>
      <c r="E321" s="11"/>
      <c r="F321" s="11"/>
      <c r="G321" s="11"/>
      <c r="H321" s="12"/>
      <c r="I321" s="11"/>
      <c r="J321" s="13"/>
    </row>
    <row r="322" spans="1:10" x14ac:dyDescent="0.25">
      <c r="A322" s="76"/>
      <c r="B322" s="11"/>
      <c r="C322" s="11"/>
      <c r="D322" s="11"/>
      <c r="E322" s="11"/>
      <c r="F322" s="11"/>
      <c r="G322" s="11"/>
      <c r="H322" s="12"/>
      <c r="I322" s="11"/>
      <c r="J322" s="13"/>
    </row>
    <row r="323" spans="1:10" x14ac:dyDescent="0.25">
      <c r="A323" s="76"/>
      <c r="B323" s="11"/>
      <c r="C323" s="11"/>
      <c r="D323" s="11"/>
      <c r="E323" s="11"/>
      <c r="F323" s="11"/>
      <c r="G323" s="11"/>
      <c r="H323" s="12"/>
      <c r="I323" s="11"/>
      <c r="J323" s="13"/>
    </row>
    <row r="324" spans="1:10" x14ac:dyDescent="0.25">
      <c r="A324" s="76"/>
      <c r="B324" s="11"/>
      <c r="C324" s="11"/>
      <c r="D324" s="11"/>
      <c r="E324" s="11"/>
      <c r="F324" s="11"/>
      <c r="G324" s="11"/>
      <c r="H324" s="12"/>
      <c r="I324" s="11"/>
      <c r="J324" s="13"/>
    </row>
    <row r="325" spans="1:10" x14ac:dyDescent="0.25">
      <c r="A325" s="76"/>
      <c r="B325" s="11"/>
      <c r="C325" s="11"/>
      <c r="D325" s="11"/>
      <c r="E325" s="11"/>
      <c r="F325" s="11"/>
      <c r="G325" s="11"/>
      <c r="H325" s="12"/>
      <c r="I325" s="11"/>
      <c r="J325" s="13"/>
    </row>
    <row r="326" spans="1:10" x14ac:dyDescent="0.25">
      <c r="A326" s="76"/>
      <c r="B326" s="11"/>
      <c r="C326" s="11"/>
      <c r="D326" s="11"/>
      <c r="E326" s="11"/>
      <c r="F326" s="11"/>
      <c r="G326" s="11"/>
      <c r="H326" s="12"/>
      <c r="I326" s="11"/>
      <c r="J326" s="13"/>
    </row>
    <row r="327" spans="1:10" x14ac:dyDescent="0.25">
      <c r="A327" s="76"/>
      <c r="B327" s="11"/>
      <c r="C327" s="11"/>
      <c r="D327" s="11"/>
      <c r="E327" s="11"/>
      <c r="F327" s="11"/>
      <c r="G327" s="11"/>
      <c r="H327" s="12"/>
      <c r="I327" s="11"/>
      <c r="J327" s="13"/>
    </row>
    <row r="328" spans="1:10" x14ac:dyDescent="0.25">
      <c r="A328" s="76"/>
      <c r="B328" s="11"/>
      <c r="C328" s="11"/>
      <c r="D328" s="11"/>
      <c r="E328" s="11"/>
      <c r="F328" s="11"/>
      <c r="G328" s="11"/>
      <c r="H328" s="12"/>
      <c r="I328" s="11"/>
      <c r="J328" s="13"/>
    </row>
    <row r="329" spans="1:10" x14ac:dyDescent="0.25">
      <c r="A329" s="76"/>
      <c r="B329" s="11"/>
      <c r="C329" s="11"/>
      <c r="D329" s="11"/>
      <c r="E329" s="11"/>
      <c r="F329" s="11"/>
      <c r="G329" s="11"/>
      <c r="H329" s="12"/>
      <c r="I329" s="11"/>
      <c r="J329" s="13"/>
    </row>
    <row r="330" spans="1:10" x14ac:dyDescent="0.25">
      <c r="A330" s="76"/>
      <c r="B330" s="11"/>
      <c r="C330" s="11"/>
      <c r="D330" s="11"/>
      <c r="E330" s="11"/>
      <c r="F330" s="11"/>
      <c r="G330" s="11"/>
      <c r="H330" s="12"/>
      <c r="I330" s="11"/>
      <c r="J330" s="13"/>
    </row>
    <row r="331" spans="1:10" x14ac:dyDescent="0.25">
      <c r="A331" s="76"/>
      <c r="B331" s="11"/>
      <c r="C331" s="11"/>
      <c r="D331" s="11"/>
      <c r="E331" s="11"/>
      <c r="F331" s="11"/>
      <c r="G331" s="11"/>
      <c r="H331" s="12"/>
      <c r="I331" s="11"/>
      <c r="J331" s="13"/>
    </row>
    <row r="332" spans="1:10" x14ac:dyDescent="0.25">
      <c r="A332" s="76"/>
      <c r="B332" s="11"/>
      <c r="C332" s="11"/>
      <c r="D332" s="11"/>
      <c r="E332" s="11"/>
      <c r="F332" s="11"/>
      <c r="G332" s="11"/>
      <c r="H332" s="12"/>
      <c r="I332" s="11"/>
      <c r="J332" s="13"/>
    </row>
    <row r="333" spans="1:10" x14ac:dyDescent="0.25">
      <c r="A333" s="76"/>
      <c r="B333" s="11"/>
      <c r="C333" s="11"/>
      <c r="D333" s="11"/>
      <c r="E333" s="11"/>
      <c r="F333" s="11"/>
      <c r="G333" s="11"/>
      <c r="H333" s="12"/>
      <c r="I333" s="11"/>
      <c r="J333" s="13"/>
    </row>
    <row r="334" spans="1:10" x14ac:dyDescent="0.25">
      <c r="A334" s="76"/>
      <c r="B334" s="11"/>
      <c r="C334" s="11"/>
      <c r="D334" s="11"/>
      <c r="E334" s="11"/>
      <c r="F334" s="11"/>
      <c r="G334" s="11"/>
      <c r="H334" s="12"/>
      <c r="I334" s="11"/>
      <c r="J334" s="13"/>
    </row>
    <row r="335" spans="1:10" x14ac:dyDescent="0.25">
      <c r="A335" s="76"/>
      <c r="B335" s="11"/>
      <c r="C335" s="11"/>
      <c r="D335" s="11"/>
      <c r="E335" s="11"/>
      <c r="F335" s="11"/>
      <c r="G335" s="11"/>
      <c r="H335" s="12"/>
      <c r="I335" s="11"/>
      <c r="J335" s="13"/>
    </row>
    <row r="336" spans="1:10" x14ac:dyDescent="0.25">
      <c r="A336" s="76"/>
      <c r="B336" s="11"/>
      <c r="C336" s="11"/>
      <c r="D336" s="11"/>
      <c r="E336" s="11"/>
      <c r="F336" s="11"/>
      <c r="G336" s="11"/>
      <c r="H336" s="12"/>
      <c r="I336" s="11"/>
      <c r="J336" s="13"/>
    </row>
    <row r="337" spans="1:10" x14ac:dyDescent="0.25">
      <c r="A337" s="76"/>
      <c r="B337" s="11"/>
      <c r="C337" s="11"/>
      <c r="D337" s="11"/>
      <c r="E337" s="11"/>
      <c r="F337" s="11"/>
      <c r="G337" s="11"/>
      <c r="H337" s="12"/>
      <c r="I337" s="11"/>
      <c r="J337" s="13"/>
    </row>
    <row r="338" spans="1:10" x14ac:dyDescent="0.25">
      <c r="A338" s="76"/>
      <c r="B338" s="11"/>
      <c r="C338" s="11"/>
      <c r="D338" s="11"/>
      <c r="E338" s="11"/>
      <c r="F338" s="11"/>
      <c r="G338" s="11"/>
      <c r="H338" s="12"/>
      <c r="I338" s="11"/>
      <c r="J338" s="13"/>
    </row>
    <row r="339" spans="1:10" x14ac:dyDescent="0.25">
      <c r="A339" s="76"/>
      <c r="B339" s="11"/>
      <c r="C339" s="11"/>
      <c r="D339" s="11"/>
      <c r="E339" s="11"/>
      <c r="F339" s="11"/>
      <c r="G339" s="11"/>
      <c r="H339" s="12"/>
      <c r="I339" s="11"/>
      <c r="J339" s="13"/>
    </row>
    <row r="340" spans="1:10" x14ac:dyDescent="0.25">
      <c r="A340" s="76"/>
      <c r="B340" s="11"/>
      <c r="C340" s="11"/>
      <c r="D340" s="11"/>
      <c r="E340" s="11"/>
      <c r="F340" s="11"/>
      <c r="G340" s="11"/>
      <c r="H340" s="12"/>
      <c r="I340" s="11"/>
      <c r="J340" s="13"/>
    </row>
    <row r="341" spans="1:10" x14ac:dyDescent="0.25">
      <c r="A341" s="76"/>
      <c r="B341" s="11"/>
      <c r="C341" s="11"/>
      <c r="D341" s="11"/>
      <c r="E341" s="11"/>
      <c r="F341" s="11"/>
      <c r="G341" s="11"/>
      <c r="H341" s="12"/>
      <c r="I341" s="11"/>
      <c r="J341" s="13"/>
    </row>
    <row r="342" spans="1:10" x14ac:dyDescent="0.25">
      <c r="A342" s="76"/>
      <c r="B342" s="11"/>
      <c r="C342" s="11"/>
      <c r="D342" s="11"/>
      <c r="E342" s="11"/>
      <c r="F342" s="11"/>
      <c r="G342" s="11"/>
      <c r="H342" s="12"/>
      <c r="I342" s="11"/>
      <c r="J342" s="13"/>
    </row>
    <row r="343" spans="1:10" x14ac:dyDescent="0.25">
      <c r="A343" s="76"/>
      <c r="B343" s="11"/>
      <c r="C343" s="11"/>
      <c r="D343" s="11"/>
      <c r="E343" s="11"/>
      <c r="F343" s="11"/>
      <c r="G343" s="11"/>
      <c r="H343" s="12"/>
      <c r="I343" s="11"/>
      <c r="J343" s="13"/>
    </row>
    <row r="344" spans="1:10" x14ac:dyDescent="0.25">
      <c r="A344" s="76"/>
      <c r="B344" s="11"/>
      <c r="C344" s="11"/>
      <c r="D344" s="11"/>
      <c r="E344" s="11"/>
      <c r="F344" s="11"/>
      <c r="G344" s="11"/>
      <c r="H344" s="12"/>
      <c r="I344" s="11"/>
      <c r="J344" s="13"/>
    </row>
    <row r="345" spans="1:10" x14ac:dyDescent="0.25">
      <c r="A345" s="76"/>
      <c r="B345" s="11"/>
      <c r="C345" s="11"/>
      <c r="D345" s="11"/>
      <c r="E345" s="11"/>
      <c r="F345" s="11"/>
      <c r="G345" s="11"/>
      <c r="H345" s="12"/>
      <c r="I345" s="11"/>
      <c r="J345" s="13"/>
    </row>
    <row r="346" spans="1:10" x14ac:dyDescent="0.25">
      <c r="A346" s="76"/>
      <c r="B346" s="11"/>
      <c r="C346" s="11"/>
      <c r="D346" s="11"/>
      <c r="E346" s="11"/>
      <c r="F346" s="11"/>
      <c r="G346" s="11"/>
      <c r="H346" s="12"/>
      <c r="I346" s="11"/>
      <c r="J346" s="13"/>
    </row>
    <row r="347" spans="1:10" x14ac:dyDescent="0.25">
      <c r="A347" s="76"/>
      <c r="B347" s="11"/>
      <c r="C347" s="11"/>
      <c r="D347" s="11"/>
      <c r="E347" s="11"/>
      <c r="F347" s="11"/>
      <c r="G347" s="11"/>
      <c r="H347" s="12"/>
      <c r="I347" s="11"/>
      <c r="J347" s="13"/>
    </row>
    <row r="348" spans="1:10" x14ac:dyDescent="0.25">
      <c r="A348" s="76"/>
      <c r="B348" s="11"/>
      <c r="C348" s="11"/>
      <c r="D348" s="11"/>
      <c r="E348" s="11"/>
      <c r="F348" s="11"/>
      <c r="G348" s="11"/>
      <c r="H348" s="12"/>
      <c r="I348" s="11"/>
      <c r="J348" s="13"/>
    </row>
    <row r="349" spans="1:10" x14ac:dyDescent="0.25">
      <c r="A349" s="76"/>
      <c r="B349" s="11"/>
      <c r="C349" s="11"/>
      <c r="D349" s="11"/>
      <c r="E349" s="11"/>
      <c r="F349" s="11"/>
      <c r="G349" s="11"/>
      <c r="H349" s="12"/>
      <c r="I349" s="11"/>
      <c r="J349" s="13"/>
    </row>
    <row r="350" spans="1:10" x14ac:dyDescent="0.25">
      <c r="A350" s="76"/>
      <c r="B350" s="11"/>
      <c r="C350" s="11"/>
      <c r="D350" s="11"/>
      <c r="E350" s="11"/>
      <c r="F350" s="11"/>
      <c r="G350" s="11"/>
      <c r="H350" s="12"/>
      <c r="I350" s="11"/>
      <c r="J350" s="13"/>
    </row>
    <row r="351" spans="1:10" x14ac:dyDescent="0.25">
      <c r="A351" s="76"/>
      <c r="B351" s="11"/>
      <c r="C351" s="11"/>
      <c r="D351" s="11"/>
      <c r="E351" s="11"/>
      <c r="F351" s="11"/>
      <c r="G351" s="11"/>
      <c r="H351" s="12"/>
      <c r="I351" s="11"/>
      <c r="J351" s="13"/>
    </row>
    <row r="352" spans="1:10" x14ac:dyDescent="0.25">
      <c r="A352" s="76"/>
      <c r="B352" s="11"/>
      <c r="C352" s="11"/>
      <c r="D352" s="11"/>
      <c r="E352" s="11"/>
      <c r="F352" s="11"/>
      <c r="G352" s="11"/>
      <c r="H352" s="12"/>
      <c r="I352" s="11"/>
      <c r="J352" s="13"/>
    </row>
    <row r="353" spans="1:10" x14ac:dyDescent="0.25">
      <c r="A353" s="76"/>
      <c r="B353" s="11"/>
      <c r="C353" s="11"/>
      <c r="D353" s="11"/>
      <c r="E353" s="11"/>
      <c r="F353" s="11"/>
      <c r="G353" s="11"/>
      <c r="H353" s="12"/>
      <c r="I353" s="11"/>
      <c r="J353" s="13"/>
    </row>
    <row r="354" spans="1:10" x14ac:dyDescent="0.25">
      <c r="A354" s="76"/>
      <c r="B354" s="11"/>
      <c r="C354" s="11"/>
      <c r="D354" s="11"/>
      <c r="E354" s="11"/>
      <c r="F354" s="11"/>
      <c r="G354" s="11"/>
      <c r="H354" s="12"/>
      <c r="I354" s="11"/>
      <c r="J354" s="13"/>
    </row>
    <row r="355" spans="1:10" x14ac:dyDescent="0.25">
      <c r="A355" s="76"/>
      <c r="B355" s="11"/>
      <c r="C355" s="11"/>
      <c r="D355" s="11"/>
      <c r="E355" s="11"/>
      <c r="F355" s="11"/>
      <c r="G355" s="11"/>
      <c r="H355" s="12"/>
      <c r="I355" s="11"/>
      <c r="J355" s="13"/>
    </row>
    <row r="356" spans="1:10" x14ac:dyDescent="0.25">
      <c r="A356" s="76"/>
      <c r="B356" s="11"/>
      <c r="C356" s="11"/>
      <c r="D356" s="11"/>
      <c r="E356" s="11"/>
      <c r="F356" s="11"/>
      <c r="G356" s="11"/>
      <c r="H356" s="12"/>
      <c r="I356" s="11"/>
      <c r="J356" s="13"/>
    </row>
    <row r="357" spans="1:10" x14ac:dyDescent="0.25">
      <c r="A357" s="76"/>
      <c r="B357" s="11"/>
      <c r="C357" s="11"/>
      <c r="D357" s="11"/>
      <c r="E357" s="11"/>
      <c r="F357" s="11"/>
      <c r="G357" s="11"/>
      <c r="H357" s="12"/>
      <c r="I357" s="11"/>
      <c r="J357" s="13"/>
    </row>
    <row r="358" spans="1:10" x14ac:dyDescent="0.25">
      <c r="A358" s="76"/>
      <c r="B358" s="11"/>
      <c r="C358" s="11"/>
      <c r="D358" s="11"/>
      <c r="E358" s="11"/>
      <c r="F358" s="11"/>
      <c r="G358" s="11"/>
      <c r="H358" s="12"/>
      <c r="I358" s="11"/>
      <c r="J358" s="13"/>
    </row>
    <row r="359" spans="1:10" x14ac:dyDescent="0.25">
      <c r="A359" s="76"/>
      <c r="B359" s="11"/>
      <c r="C359" s="11"/>
      <c r="D359" s="11"/>
      <c r="E359" s="11"/>
      <c r="F359" s="11"/>
      <c r="G359" s="11"/>
      <c r="H359" s="12"/>
      <c r="I359" s="11"/>
      <c r="J359" s="13"/>
    </row>
    <row r="360" spans="1:10" x14ac:dyDescent="0.25">
      <c r="A360" s="76"/>
      <c r="B360" s="11"/>
      <c r="C360" s="11"/>
      <c r="D360" s="11"/>
      <c r="E360" s="11"/>
      <c r="F360" s="11"/>
      <c r="G360" s="11"/>
      <c r="H360" s="12"/>
      <c r="I360" s="11"/>
      <c r="J360" s="13"/>
    </row>
    <row r="361" spans="1:10" x14ac:dyDescent="0.25">
      <c r="A361" s="76"/>
      <c r="B361" s="11"/>
      <c r="C361" s="11"/>
      <c r="D361" s="11"/>
      <c r="E361" s="11"/>
      <c r="F361" s="11"/>
      <c r="G361" s="11"/>
      <c r="H361" s="12"/>
      <c r="I361" s="11"/>
      <c r="J361" s="13"/>
    </row>
    <row r="362" spans="1:10" x14ac:dyDescent="0.25">
      <c r="A362" s="76"/>
      <c r="B362" s="11"/>
      <c r="C362" s="11"/>
      <c r="D362" s="11"/>
      <c r="E362" s="11"/>
      <c r="F362" s="11"/>
      <c r="G362" s="11"/>
      <c r="H362" s="12"/>
      <c r="I362" s="11"/>
      <c r="J362" s="13"/>
    </row>
    <row r="363" spans="1:10" x14ac:dyDescent="0.25">
      <c r="A363" s="76"/>
      <c r="B363" s="11"/>
      <c r="C363" s="11"/>
      <c r="D363" s="11"/>
      <c r="E363" s="11"/>
      <c r="F363" s="11"/>
      <c r="G363" s="11"/>
      <c r="H363" s="12"/>
      <c r="I363" s="11"/>
      <c r="J363" s="13"/>
    </row>
    <row r="364" spans="1:10" x14ac:dyDescent="0.25">
      <c r="A364" s="76"/>
      <c r="B364" s="11"/>
      <c r="C364" s="11"/>
      <c r="D364" s="11"/>
      <c r="E364" s="11"/>
      <c r="F364" s="11"/>
      <c r="G364" s="11"/>
      <c r="H364" s="12"/>
      <c r="I364" s="11"/>
      <c r="J364" s="13"/>
    </row>
    <row r="365" spans="1:10" x14ac:dyDescent="0.25">
      <c r="A365" s="76"/>
      <c r="B365" s="11"/>
      <c r="C365" s="11"/>
      <c r="D365" s="11"/>
      <c r="E365" s="11"/>
      <c r="F365" s="11"/>
      <c r="G365" s="11"/>
      <c r="H365" s="12"/>
      <c r="I365" s="11"/>
      <c r="J365" s="13"/>
    </row>
    <row r="366" spans="1:10" x14ac:dyDescent="0.25">
      <c r="A366" s="76"/>
      <c r="B366" s="11"/>
      <c r="C366" s="11"/>
      <c r="D366" s="11"/>
      <c r="E366" s="11"/>
      <c r="F366" s="11"/>
      <c r="G366" s="11"/>
      <c r="H366" s="12"/>
      <c r="I366" s="11"/>
      <c r="J366" s="13"/>
    </row>
    <row r="367" spans="1:10" x14ac:dyDescent="0.25">
      <c r="A367" s="76"/>
      <c r="B367" s="11"/>
      <c r="C367" s="11"/>
      <c r="D367" s="11"/>
      <c r="E367" s="11"/>
      <c r="F367" s="11"/>
      <c r="G367" s="11"/>
      <c r="H367" s="12"/>
      <c r="I367" s="11"/>
      <c r="J367" s="13"/>
    </row>
    <row r="368" spans="1:10" x14ac:dyDescent="0.25">
      <c r="A368" s="76"/>
      <c r="B368" s="11"/>
      <c r="C368" s="11"/>
      <c r="D368" s="11"/>
      <c r="E368" s="11"/>
      <c r="F368" s="11"/>
      <c r="G368" s="11"/>
      <c r="H368" s="12"/>
      <c r="I368" s="11"/>
      <c r="J368" s="13"/>
    </row>
    <row r="369" spans="1:10" x14ac:dyDescent="0.25">
      <c r="A369" s="76"/>
      <c r="B369" s="11"/>
      <c r="C369" s="11"/>
      <c r="D369" s="11"/>
      <c r="E369" s="11"/>
      <c r="F369" s="11"/>
      <c r="G369" s="11"/>
      <c r="H369" s="12"/>
      <c r="I369" s="11"/>
      <c r="J369" s="13"/>
    </row>
    <row r="370" spans="1:10" x14ac:dyDescent="0.25">
      <c r="A370" s="76"/>
      <c r="B370" s="11"/>
      <c r="C370" s="11"/>
      <c r="D370" s="11"/>
      <c r="E370" s="11"/>
      <c r="F370" s="11"/>
      <c r="G370" s="11"/>
      <c r="H370" s="12"/>
      <c r="I370" s="11"/>
      <c r="J370" s="13"/>
    </row>
    <row r="371" spans="1:10" x14ac:dyDescent="0.25">
      <c r="A371" s="76"/>
      <c r="B371" s="11"/>
      <c r="C371" s="11"/>
      <c r="D371" s="11"/>
      <c r="E371" s="11"/>
      <c r="F371" s="11"/>
      <c r="G371" s="11"/>
      <c r="H371" s="12"/>
      <c r="I371" s="11"/>
      <c r="J371" s="13"/>
    </row>
    <row r="372" spans="1:10" x14ac:dyDescent="0.25">
      <c r="A372" s="76"/>
      <c r="B372" s="11"/>
      <c r="C372" s="11"/>
      <c r="D372" s="11"/>
      <c r="E372" s="11"/>
      <c r="F372" s="11"/>
      <c r="G372" s="11"/>
      <c r="H372" s="12"/>
      <c r="I372" s="11"/>
      <c r="J372" s="13"/>
    </row>
    <row r="373" spans="1:10" x14ac:dyDescent="0.25">
      <c r="A373" s="76"/>
      <c r="B373" s="11"/>
      <c r="C373" s="11"/>
      <c r="D373" s="11"/>
      <c r="E373" s="11"/>
      <c r="F373" s="11"/>
      <c r="G373" s="11"/>
      <c r="H373" s="12"/>
      <c r="I373" s="11"/>
      <c r="J373" s="13"/>
    </row>
    <row r="374" spans="1:10" x14ac:dyDescent="0.25">
      <c r="A374" s="76"/>
      <c r="B374" s="11"/>
      <c r="C374" s="11"/>
      <c r="D374" s="11"/>
      <c r="E374" s="11"/>
      <c r="F374" s="11"/>
      <c r="G374" s="11"/>
      <c r="H374" s="12"/>
      <c r="I374" s="11"/>
      <c r="J374" s="13"/>
    </row>
    <row r="375" spans="1:10" x14ac:dyDescent="0.25">
      <c r="A375" s="76"/>
      <c r="B375" s="11"/>
      <c r="C375" s="11"/>
      <c r="D375" s="11"/>
      <c r="E375" s="11"/>
      <c r="F375" s="11"/>
      <c r="G375" s="11"/>
      <c r="H375" s="12"/>
      <c r="I375" s="11"/>
      <c r="J375" s="13"/>
    </row>
    <row r="376" spans="1:10" x14ac:dyDescent="0.25">
      <c r="A376" s="76"/>
      <c r="B376" s="11"/>
      <c r="C376" s="11"/>
      <c r="D376" s="11"/>
      <c r="E376" s="11"/>
      <c r="F376" s="11"/>
      <c r="G376" s="11"/>
      <c r="H376" s="12"/>
      <c r="I376" s="11"/>
      <c r="J376" s="13"/>
    </row>
    <row r="377" spans="1:10" x14ac:dyDescent="0.25">
      <c r="A377" s="76"/>
      <c r="B377" s="11"/>
      <c r="C377" s="11"/>
      <c r="D377" s="11"/>
      <c r="E377" s="11"/>
      <c r="F377" s="11"/>
      <c r="G377" s="11"/>
      <c r="H377" s="12"/>
      <c r="I377" s="11"/>
      <c r="J377" s="13"/>
    </row>
    <row r="378" spans="1:10" x14ac:dyDescent="0.25">
      <c r="A378" s="76"/>
      <c r="B378" s="11"/>
      <c r="C378" s="11"/>
      <c r="D378" s="11"/>
      <c r="E378" s="11"/>
      <c r="F378" s="11"/>
      <c r="G378" s="11"/>
      <c r="H378" s="12"/>
      <c r="I378" s="11"/>
      <c r="J378" s="13"/>
    </row>
    <row r="379" spans="1:10" x14ac:dyDescent="0.25">
      <c r="A379" s="76"/>
      <c r="B379" s="11"/>
      <c r="C379" s="11"/>
      <c r="D379" s="11"/>
      <c r="E379" s="11"/>
      <c r="F379" s="11"/>
      <c r="G379" s="11"/>
      <c r="H379" s="12"/>
      <c r="I379" s="11"/>
      <c r="J379" s="13"/>
    </row>
    <row r="380" spans="1:10" x14ac:dyDescent="0.25">
      <c r="A380" s="76"/>
      <c r="B380" s="11"/>
      <c r="C380" s="11"/>
      <c r="D380" s="11"/>
      <c r="E380" s="11"/>
      <c r="F380" s="11"/>
      <c r="G380" s="11"/>
      <c r="H380" s="12"/>
      <c r="I380" s="11"/>
      <c r="J380" s="13"/>
    </row>
    <row r="381" spans="1:10" x14ac:dyDescent="0.25">
      <c r="A381" s="76"/>
      <c r="B381" s="11"/>
      <c r="C381" s="11"/>
      <c r="D381" s="11"/>
      <c r="E381" s="11"/>
      <c r="F381" s="11"/>
      <c r="G381" s="11"/>
      <c r="H381" s="12"/>
      <c r="I381" s="11"/>
      <c r="J381" s="13"/>
    </row>
    <row r="382" spans="1:10" x14ac:dyDescent="0.25">
      <c r="A382" s="76"/>
      <c r="B382" s="11"/>
      <c r="C382" s="11"/>
      <c r="D382" s="11"/>
      <c r="E382" s="11"/>
      <c r="F382" s="11"/>
      <c r="G382" s="11"/>
      <c r="H382" s="12"/>
      <c r="I382" s="11"/>
      <c r="J382" s="13"/>
    </row>
    <row r="383" spans="1:10" x14ac:dyDescent="0.25">
      <c r="A383" s="76"/>
      <c r="B383" s="11"/>
      <c r="C383" s="11"/>
      <c r="D383" s="11"/>
      <c r="E383" s="11"/>
      <c r="F383" s="11"/>
      <c r="G383" s="11"/>
      <c r="H383" s="12"/>
      <c r="I383" s="11"/>
      <c r="J383" s="13"/>
    </row>
    <row r="384" spans="1:10" x14ac:dyDescent="0.25">
      <c r="A384" s="76"/>
      <c r="B384" s="11"/>
      <c r="C384" s="11"/>
      <c r="D384" s="11"/>
      <c r="E384" s="11"/>
      <c r="F384" s="11"/>
      <c r="G384" s="11"/>
      <c r="H384" s="12"/>
      <c r="I384" s="11"/>
      <c r="J384" s="13"/>
    </row>
    <row r="385" spans="1:10" x14ac:dyDescent="0.25">
      <c r="A385" s="76"/>
      <c r="B385" s="11"/>
      <c r="C385" s="11"/>
      <c r="D385" s="11"/>
      <c r="E385" s="11"/>
      <c r="F385" s="11"/>
      <c r="G385" s="11"/>
      <c r="H385" s="12"/>
      <c r="I385" s="11"/>
      <c r="J385" s="13"/>
    </row>
    <row r="386" spans="1:10" x14ac:dyDescent="0.25">
      <c r="A386" s="76"/>
      <c r="B386" s="11"/>
      <c r="C386" s="11"/>
      <c r="D386" s="11"/>
      <c r="E386" s="11"/>
      <c r="F386" s="11"/>
      <c r="G386" s="11"/>
      <c r="H386" s="12"/>
      <c r="I386" s="11"/>
      <c r="J386" s="13"/>
    </row>
    <row r="387" spans="1:10" x14ac:dyDescent="0.25">
      <c r="A387" s="76"/>
      <c r="B387" s="11"/>
      <c r="C387" s="11"/>
      <c r="D387" s="11"/>
      <c r="E387" s="11"/>
      <c r="F387" s="11"/>
      <c r="G387" s="11"/>
      <c r="H387" s="12"/>
      <c r="I387" s="11"/>
      <c r="J387" s="13"/>
    </row>
    <row r="388" spans="1:10" x14ac:dyDescent="0.25">
      <c r="A388" s="76"/>
      <c r="B388" s="11"/>
      <c r="C388" s="11"/>
      <c r="D388" s="11"/>
      <c r="E388" s="11"/>
      <c r="F388" s="11"/>
      <c r="G388" s="11"/>
      <c r="H388" s="12"/>
      <c r="I388" s="11"/>
      <c r="J388" s="13"/>
    </row>
    <row r="389" spans="1:10" x14ac:dyDescent="0.25">
      <c r="A389" s="76"/>
      <c r="B389" s="11"/>
      <c r="C389" s="11"/>
      <c r="D389" s="11"/>
      <c r="E389" s="11"/>
      <c r="F389" s="11"/>
      <c r="G389" s="11"/>
      <c r="H389" s="12"/>
      <c r="I389" s="11"/>
      <c r="J389" s="13"/>
    </row>
    <row r="390" spans="1:10" x14ac:dyDescent="0.25">
      <c r="A390" s="76"/>
      <c r="B390" s="11"/>
      <c r="C390" s="11"/>
      <c r="D390" s="11"/>
      <c r="E390" s="11"/>
      <c r="F390" s="11"/>
      <c r="G390" s="11"/>
      <c r="H390" s="12"/>
      <c r="I390" s="11"/>
      <c r="J390" s="13"/>
    </row>
    <row r="391" spans="1:10" x14ac:dyDescent="0.25">
      <c r="A391" s="76"/>
      <c r="B391" s="11"/>
      <c r="C391" s="11"/>
      <c r="D391" s="11"/>
      <c r="E391" s="11"/>
      <c r="F391" s="11"/>
      <c r="G391" s="11"/>
      <c r="H391" s="12"/>
      <c r="I391" s="11"/>
      <c r="J391" s="13"/>
    </row>
    <row r="392" spans="1:10" x14ac:dyDescent="0.25">
      <c r="A392" s="76"/>
      <c r="B392" s="11"/>
      <c r="C392" s="11"/>
      <c r="D392" s="11"/>
      <c r="E392" s="11"/>
      <c r="F392" s="11"/>
      <c r="G392" s="11"/>
      <c r="H392" s="12"/>
      <c r="I392" s="11"/>
      <c r="J392" s="13"/>
    </row>
    <row r="393" spans="1:10" x14ac:dyDescent="0.25">
      <c r="A393" s="76"/>
      <c r="B393" s="11"/>
      <c r="C393" s="11"/>
      <c r="D393" s="11"/>
      <c r="E393" s="11"/>
      <c r="F393" s="11"/>
      <c r="G393" s="11"/>
      <c r="H393" s="12"/>
      <c r="I393" s="11"/>
      <c r="J393" s="13"/>
    </row>
    <row r="394" spans="1:10" x14ac:dyDescent="0.25">
      <c r="A394" s="76"/>
      <c r="B394" s="11"/>
      <c r="C394" s="11"/>
      <c r="D394" s="11"/>
      <c r="E394" s="11"/>
      <c r="F394" s="11"/>
      <c r="G394" s="11"/>
      <c r="H394" s="12"/>
      <c r="I394" s="11"/>
      <c r="J394" s="13"/>
    </row>
    <row r="395" spans="1:10" x14ac:dyDescent="0.25">
      <c r="A395" s="76"/>
      <c r="B395" s="11"/>
      <c r="C395" s="11"/>
      <c r="D395" s="11"/>
      <c r="E395" s="11"/>
      <c r="F395" s="11"/>
      <c r="G395" s="11"/>
      <c r="H395" s="12"/>
      <c r="I395" s="11"/>
      <c r="J395" s="13"/>
    </row>
    <row r="396" spans="1:10" x14ac:dyDescent="0.25">
      <c r="A396" s="76"/>
      <c r="B396" s="11"/>
      <c r="C396" s="11"/>
      <c r="D396" s="11"/>
      <c r="E396" s="11"/>
      <c r="F396" s="11"/>
      <c r="G396" s="11"/>
      <c r="H396" s="12"/>
      <c r="I396" s="11"/>
      <c r="J396" s="13"/>
    </row>
    <row r="397" spans="1:10" x14ac:dyDescent="0.25">
      <c r="A397" s="76"/>
      <c r="B397" s="11"/>
      <c r="C397" s="11"/>
      <c r="D397" s="11"/>
      <c r="E397" s="11"/>
      <c r="F397" s="11"/>
      <c r="G397" s="11"/>
      <c r="H397" s="12"/>
      <c r="I397" s="11"/>
      <c r="J397" s="13"/>
    </row>
    <row r="398" spans="1:10" x14ac:dyDescent="0.25">
      <c r="A398" s="76"/>
      <c r="B398" s="11"/>
      <c r="C398" s="11"/>
      <c r="D398" s="11"/>
      <c r="E398" s="11"/>
      <c r="F398" s="11"/>
      <c r="G398" s="11"/>
      <c r="H398" s="12"/>
      <c r="I398" s="11"/>
      <c r="J398" s="13"/>
    </row>
    <row r="399" spans="1:10" x14ac:dyDescent="0.25">
      <c r="A399" s="76"/>
      <c r="B399" s="11"/>
      <c r="C399" s="11"/>
      <c r="D399" s="11"/>
      <c r="E399" s="11"/>
      <c r="F399" s="11"/>
      <c r="G399" s="11"/>
      <c r="H399" s="12"/>
      <c r="I399" s="11"/>
      <c r="J399" s="13"/>
    </row>
    <row r="400" spans="1:10" x14ac:dyDescent="0.25">
      <c r="A400" s="76"/>
      <c r="B400" s="11"/>
      <c r="C400" s="11"/>
      <c r="D400" s="11"/>
      <c r="E400" s="11"/>
      <c r="F400" s="11"/>
      <c r="G400" s="11"/>
      <c r="H400" s="12"/>
      <c r="I400" s="11"/>
      <c r="J400" s="13"/>
    </row>
    <row r="401" spans="1:10" x14ac:dyDescent="0.25">
      <c r="A401" s="76"/>
      <c r="B401" s="11"/>
      <c r="C401" s="11"/>
      <c r="D401" s="11"/>
      <c r="E401" s="11"/>
      <c r="F401" s="11"/>
      <c r="G401" s="11"/>
      <c r="H401" s="12"/>
      <c r="I401" s="11"/>
      <c r="J401" s="13"/>
    </row>
    <row r="402" spans="1:10" x14ac:dyDescent="0.25">
      <c r="A402" s="76"/>
      <c r="B402" s="11"/>
      <c r="C402" s="11"/>
      <c r="D402" s="11"/>
      <c r="E402" s="11"/>
      <c r="F402" s="11"/>
      <c r="G402" s="11"/>
      <c r="H402" s="12"/>
      <c r="I402" s="11"/>
      <c r="J402" s="13"/>
    </row>
    <row r="403" spans="1:10" x14ac:dyDescent="0.25">
      <c r="A403" s="76"/>
      <c r="B403" s="11"/>
      <c r="C403" s="11"/>
      <c r="D403" s="11"/>
      <c r="E403" s="11"/>
      <c r="F403" s="11"/>
      <c r="G403" s="11"/>
      <c r="H403" s="12"/>
      <c r="I403" s="11"/>
      <c r="J403" s="13"/>
    </row>
    <row r="404" spans="1:10" x14ac:dyDescent="0.25">
      <c r="A404" s="76"/>
      <c r="B404" s="11"/>
      <c r="C404" s="11"/>
      <c r="D404" s="11"/>
      <c r="E404" s="11"/>
      <c r="F404" s="11"/>
      <c r="G404" s="11"/>
      <c r="H404" s="12"/>
      <c r="I404" s="11"/>
      <c r="J404" s="13"/>
    </row>
    <row r="405" spans="1:10" x14ac:dyDescent="0.25">
      <c r="A405" s="76"/>
      <c r="B405" s="11"/>
      <c r="C405" s="11"/>
      <c r="D405" s="11"/>
      <c r="E405" s="11"/>
      <c r="F405" s="11"/>
      <c r="G405" s="11"/>
      <c r="H405" s="12"/>
      <c r="I405" s="11"/>
      <c r="J405" s="13"/>
    </row>
    <row r="406" spans="1:10" x14ac:dyDescent="0.25">
      <c r="A406" s="76"/>
      <c r="B406" s="11"/>
      <c r="C406" s="11"/>
      <c r="D406" s="11"/>
      <c r="E406" s="11"/>
      <c r="F406" s="11"/>
      <c r="G406" s="11"/>
      <c r="H406" s="12"/>
      <c r="I406" s="11"/>
      <c r="J406" s="13"/>
    </row>
    <row r="407" spans="1:10" x14ac:dyDescent="0.25">
      <c r="A407" s="76"/>
      <c r="B407" s="11"/>
      <c r="C407" s="11"/>
      <c r="D407" s="11"/>
      <c r="E407" s="11"/>
      <c r="F407" s="11"/>
      <c r="G407" s="11"/>
      <c r="H407" s="12"/>
      <c r="I407" s="11"/>
      <c r="J407" s="13"/>
    </row>
    <row r="408" spans="1:10" x14ac:dyDescent="0.25">
      <c r="A408" s="76"/>
      <c r="B408" s="11"/>
      <c r="C408" s="11"/>
      <c r="D408" s="11"/>
      <c r="E408" s="11"/>
      <c r="F408" s="11"/>
      <c r="G408" s="11"/>
      <c r="H408" s="12"/>
      <c r="I408" s="11"/>
      <c r="J408" s="13"/>
    </row>
    <row r="409" spans="1:10" x14ac:dyDescent="0.25">
      <c r="A409" s="76"/>
      <c r="B409" s="11"/>
      <c r="C409" s="11"/>
      <c r="D409" s="11"/>
      <c r="E409" s="11"/>
      <c r="F409" s="11"/>
      <c r="G409" s="11"/>
      <c r="H409" s="12"/>
      <c r="I409" s="11"/>
      <c r="J409" s="13"/>
    </row>
    <row r="410" spans="1:10" x14ac:dyDescent="0.25">
      <c r="A410" s="76"/>
      <c r="B410" s="11"/>
      <c r="C410" s="11"/>
      <c r="D410" s="11"/>
      <c r="E410" s="11"/>
      <c r="F410" s="11"/>
      <c r="G410" s="11"/>
      <c r="H410" s="12"/>
      <c r="I410" s="11"/>
      <c r="J410" s="13"/>
    </row>
    <row r="411" spans="1:10" x14ac:dyDescent="0.25">
      <c r="A411" s="76"/>
      <c r="B411" s="11"/>
      <c r="C411" s="11"/>
      <c r="D411" s="11"/>
      <c r="E411" s="11"/>
      <c r="F411" s="11"/>
      <c r="G411" s="11"/>
      <c r="H411" s="12"/>
      <c r="I411" s="11"/>
      <c r="J411" s="13"/>
    </row>
    <row r="412" spans="1:10" x14ac:dyDescent="0.25">
      <c r="A412" s="76"/>
      <c r="B412" s="11"/>
      <c r="C412" s="11"/>
      <c r="D412" s="11"/>
      <c r="E412" s="11"/>
      <c r="F412" s="11"/>
      <c r="G412" s="11"/>
      <c r="H412" s="12"/>
      <c r="I412" s="11"/>
      <c r="J412" s="13"/>
    </row>
    <row r="413" spans="1:10" x14ac:dyDescent="0.25">
      <c r="A413" s="76"/>
      <c r="B413" s="11"/>
      <c r="C413" s="11"/>
      <c r="D413" s="11"/>
      <c r="E413" s="11"/>
      <c r="F413" s="11"/>
      <c r="G413" s="11"/>
      <c r="H413" s="12"/>
      <c r="I413" s="11"/>
      <c r="J413" s="13"/>
    </row>
    <row r="414" spans="1:10" x14ac:dyDescent="0.25">
      <c r="A414" s="76"/>
      <c r="B414" s="11"/>
      <c r="C414" s="11"/>
      <c r="D414" s="11"/>
      <c r="E414" s="11"/>
      <c r="F414" s="11"/>
      <c r="G414" s="11"/>
      <c r="H414" s="12"/>
      <c r="I414" s="11"/>
      <c r="J414" s="13"/>
    </row>
    <row r="415" spans="1:10" x14ac:dyDescent="0.25">
      <c r="A415" s="76"/>
      <c r="B415" s="11"/>
      <c r="C415" s="11"/>
      <c r="D415" s="11"/>
      <c r="E415" s="11"/>
      <c r="F415" s="11"/>
      <c r="G415" s="11"/>
      <c r="H415" s="12"/>
      <c r="I415" s="11"/>
      <c r="J415" s="13"/>
    </row>
    <row r="416" spans="1:10" x14ac:dyDescent="0.25">
      <c r="A416" s="76"/>
      <c r="B416" s="11"/>
      <c r="C416" s="11"/>
      <c r="D416" s="11"/>
      <c r="E416" s="11"/>
      <c r="F416" s="11"/>
      <c r="G416" s="11"/>
      <c r="H416" s="12"/>
      <c r="I416" s="11"/>
      <c r="J416" s="13"/>
    </row>
    <row r="417" spans="1:10" x14ac:dyDescent="0.25">
      <c r="A417" s="76"/>
      <c r="B417" s="11"/>
      <c r="C417" s="11"/>
      <c r="D417" s="11"/>
      <c r="E417" s="11"/>
      <c r="F417" s="11"/>
      <c r="G417" s="11"/>
      <c r="H417" s="12"/>
      <c r="I417" s="11"/>
      <c r="J417" s="13"/>
    </row>
    <row r="418" spans="1:10" x14ac:dyDescent="0.25">
      <c r="A418" s="76"/>
      <c r="B418" s="11"/>
      <c r="C418" s="11"/>
      <c r="D418" s="11"/>
      <c r="E418" s="11"/>
      <c r="F418" s="11"/>
      <c r="G418" s="11"/>
      <c r="H418" s="12"/>
      <c r="I418" s="11"/>
      <c r="J418" s="13"/>
    </row>
    <row r="419" spans="1:10" x14ac:dyDescent="0.25">
      <c r="A419" s="76"/>
      <c r="B419" s="11"/>
      <c r="C419" s="11"/>
      <c r="D419" s="11"/>
      <c r="E419" s="11"/>
      <c r="F419" s="11"/>
      <c r="G419" s="11"/>
      <c r="H419" s="12"/>
      <c r="I419" s="11"/>
      <c r="J419" s="13"/>
    </row>
    <row r="420" spans="1:10" x14ac:dyDescent="0.25">
      <c r="A420" s="76"/>
      <c r="B420" s="11"/>
      <c r="C420" s="11"/>
      <c r="D420" s="11"/>
      <c r="E420" s="11"/>
      <c r="F420" s="11"/>
      <c r="G420" s="11"/>
      <c r="H420" s="12"/>
      <c r="I420" s="11"/>
      <c r="J420" s="13"/>
    </row>
    <row r="421" spans="1:10" x14ac:dyDescent="0.25">
      <c r="A421" s="76"/>
      <c r="B421" s="11"/>
      <c r="C421" s="11"/>
      <c r="D421" s="11"/>
      <c r="E421" s="11"/>
      <c r="F421" s="11"/>
      <c r="G421" s="11"/>
      <c r="H421" s="12"/>
      <c r="I421" s="11"/>
      <c r="J421" s="13"/>
    </row>
    <row r="422" spans="1:10" x14ac:dyDescent="0.25">
      <c r="A422" s="76"/>
      <c r="B422" s="11"/>
      <c r="C422" s="11"/>
      <c r="D422" s="11"/>
      <c r="E422" s="11"/>
      <c r="F422" s="11"/>
      <c r="G422" s="11"/>
      <c r="H422" s="12"/>
      <c r="I422" s="11"/>
      <c r="J422" s="13"/>
    </row>
    <row r="423" spans="1:10" x14ac:dyDescent="0.25">
      <c r="A423" s="76"/>
      <c r="B423" s="11"/>
      <c r="C423" s="11"/>
      <c r="D423" s="11"/>
      <c r="E423" s="11"/>
      <c r="F423" s="11"/>
      <c r="G423" s="11"/>
      <c r="H423" s="12"/>
      <c r="I423" s="11"/>
      <c r="J423" s="13"/>
    </row>
    <row r="424" spans="1:10" x14ac:dyDescent="0.25">
      <c r="A424" s="76"/>
      <c r="B424" s="11"/>
      <c r="C424" s="11"/>
      <c r="D424" s="11"/>
      <c r="E424" s="11"/>
      <c r="F424" s="11"/>
      <c r="G424" s="11"/>
      <c r="H424" s="12"/>
      <c r="I424" s="11"/>
      <c r="J424" s="13"/>
    </row>
    <row r="425" spans="1:10" x14ac:dyDescent="0.25">
      <c r="A425" s="76"/>
      <c r="B425" s="11"/>
      <c r="C425" s="11"/>
      <c r="D425" s="11"/>
      <c r="E425" s="11"/>
      <c r="F425" s="11"/>
      <c r="G425" s="11"/>
      <c r="H425" s="12"/>
      <c r="I425" s="11"/>
      <c r="J425" s="13"/>
    </row>
    <row r="426" spans="1:10" x14ac:dyDescent="0.25">
      <c r="A426" s="76"/>
      <c r="B426" s="11"/>
      <c r="C426" s="11"/>
      <c r="D426" s="11"/>
      <c r="E426" s="11"/>
      <c r="F426" s="11"/>
      <c r="G426" s="11"/>
      <c r="H426" s="12"/>
      <c r="I426" s="11"/>
      <c r="J426" s="13"/>
    </row>
    <row r="427" spans="1:10" x14ac:dyDescent="0.25">
      <c r="A427" s="76"/>
      <c r="B427" s="11"/>
      <c r="C427" s="11"/>
      <c r="D427" s="11"/>
      <c r="E427" s="11"/>
      <c r="F427" s="11"/>
      <c r="G427" s="11"/>
      <c r="H427" s="12"/>
      <c r="I427" s="11"/>
      <c r="J427" s="13"/>
    </row>
    <row r="428" spans="1:10" x14ac:dyDescent="0.25">
      <c r="A428" s="76"/>
      <c r="B428" s="11"/>
      <c r="C428" s="11"/>
      <c r="D428" s="11"/>
      <c r="E428" s="11"/>
      <c r="F428" s="11"/>
      <c r="G428" s="11"/>
      <c r="H428" s="12"/>
      <c r="I428" s="11"/>
      <c r="J428" s="13"/>
    </row>
    <row r="429" spans="1:10" x14ac:dyDescent="0.25">
      <c r="A429" s="76"/>
      <c r="B429" s="11"/>
      <c r="C429" s="11"/>
      <c r="D429" s="11"/>
      <c r="E429" s="11"/>
      <c r="F429" s="11"/>
      <c r="G429" s="11"/>
      <c r="H429" s="12"/>
      <c r="I429" s="11"/>
      <c r="J429" s="13"/>
    </row>
    <row r="430" spans="1:10" x14ac:dyDescent="0.25">
      <c r="A430" s="76"/>
      <c r="B430" s="11"/>
      <c r="C430" s="11"/>
      <c r="D430" s="11"/>
      <c r="E430" s="11"/>
      <c r="F430" s="11"/>
      <c r="G430" s="11"/>
      <c r="H430" s="12"/>
      <c r="I430" s="11"/>
      <c r="J430" s="13"/>
    </row>
    <row r="431" spans="1:10" x14ac:dyDescent="0.25">
      <c r="A431" s="76"/>
      <c r="B431" s="11"/>
      <c r="C431" s="11"/>
      <c r="D431" s="11"/>
      <c r="E431" s="11"/>
      <c r="F431" s="11"/>
      <c r="G431" s="11"/>
      <c r="H431" s="12"/>
      <c r="I431" s="11"/>
      <c r="J431" s="13"/>
    </row>
    <row r="432" spans="1:10" x14ac:dyDescent="0.25">
      <c r="A432" s="76"/>
      <c r="B432" s="11"/>
      <c r="C432" s="11"/>
      <c r="D432" s="11"/>
      <c r="E432" s="11"/>
      <c r="F432" s="11"/>
      <c r="G432" s="11"/>
      <c r="H432" s="12"/>
      <c r="I432" s="11"/>
      <c r="J432" s="13"/>
    </row>
    <row r="433" spans="1:10" x14ac:dyDescent="0.25">
      <c r="A433" s="76"/>
      <c r="B433" s="11"/>
      <c r="C433" s="11"/>
      <c r="D433" s="11"/>
      <c r="E433" s="11"/>
      <c r="F433" s="11"/>
      <c r="G433" s="11"/>
      <c r="H433" s="12"/>
      <c r="I433" s="11"/>
      <c r="J433" s="13"/>
    </row>
    <row r="434" spans="1:10" x14ac:dyDescent="0.25">
      <c r="A434" s="76"/>
      <c r="B434" s="11"/>
      <c r="C434" s="11"/>
      <c r="D434" s="11"/>
      <c r="E434" s="11"/>
      <c r="F434" s="11"/>
      <c r="G434" s="11"/>
      <c r="H434" s="12"/>
      <c r="I434" s="11"/>
      <c r="J434" s="13"/>
    </row>
    <row r="435" spans="1:10" x14ac:dyDescent="0.25">
      <c r="A435" s="76"/>
      <c r="B435" s="11"/>
      <c r="C435" s="11"/>
      <c r="D435" s="11"/>
      <c r="E435" s="11"/>
      <c r="F435" s="11"/>
      <c r="G435" s="11"/>
      <c r="H435" s="12"/>
      <c r="I435" s="11"/>
      <c r="J435" s="13"/>
    </row>
    <row r="436" spans="1:10" x14ac:dyDescent="0.25">
      <c r="A436" s="76"/>
      <c r="B436" s="11"/>
      <c r="C436" s="11"/>
      <c r="D436" s="11"/>
      <c r="E436" s="11"/>
      <c r="F436" s="11"/>
      <c r="G436" s="11"/>
      <c r="H436" s="12"/>
      <c r="I436" s="11"/>
      <c r="J436" s="13"/>
    </row>
    <row r="437" spans="1:10" x14ac:dyDescent="0.25">
      <c r="A437" s="76"/>
      <c r="B437" s="11"/>
      <c r="C437" s="11"/>
      <c r="D437" s="11"/>
      <c r="E437" s="11"/>
      <c r="F437" s="11"/>
      <c r="G437" s="11"/>
      <c r="H437" s="12"/>
      <c r="I437" s="11"/>
      <c r="J437" s="13"/>
    </row>
    <row r="438" spans="1:10" x14ac:dyDescent="0.25">
      <c r="A438" s="76"/>
      <c r="B438" s="11"/>
      <c r="C438" s="11"/>
      <c r="D438" s="11"/>
      <c r="E438" s="11"/>
      <c r="F438" s="11"/>
      <c r="G438" s="11"/>
      <c r="H438" s="12"/>
      <c r="I438" s="11"/>
      <c r="J438" s="13"/>
    </row>
    <row r="439" spans="1:10" x14ac:dyDescent="0.25">
      <c r="A439" s="76"/>
      <c r="B439" s="11"/>
      <c r="C439" s="11"/>
      <c r="D439" s="11"/>
      <c r="E439" s="11"/>
      <c r="F439" s="11"/>
      <c r="G439" s="11"/>
      <c r="H439" s="12"/>
      <c r="I439" s="11"/>
      <c r="J439" s="13"/>
    </row>
    <row r="440" spans="1:10" x14ac:dyDescent="0.25">
      <c r="A440" s="76"/>
      <c r="B440" s="11"/>
      <c r="C440" s="11"/>
      <c r="D440" s="11"/>
      <c r="E440" s="11"/>
      <c r="F440" s="11"/>
      <c r="G440" s="11"/>
      <c r="H440" s="12"/>
      <c r="I440" s="11"/>
      <c r="J440" s="13"/>
    </row>
    <row r="441" spans="1:10" x14ac:dyDescent="0.25">
      <c r="A441" s="76"/>
      <c r="B441" s="11"/>
      <c r="C441" s="11"/>
      <c r="D441" s="11"/>
      <c r="E441" s="11"/>
      <c r="F441" s="11"/>
      <c r="G441" s="11"/>
      <c r="H441" s="12"/>
      <c r="I441" s="11"/>
      <c r="J441" s="13"/>
    </row>
    <row r="442" spans="1:10" x14ac:dyDescent="0.25">
      <c r="A442" s="76"/>
      <c r="B442" s="11"/>
      <c r="C442" s="11"/>
      <c r="D442" s="11"/>
      <c r="E442" s="11"/>
      <c r="F442" s="11"/>
      <c r="G442" s="11"/>
      <c r="H442" s="12"/>
      <c r="I442" s="11"/>
      <c r="J442" s="13"/>
    </row>
    <row r="443" spans="1:10" x14ac:dyDescent="0.25">
      <c r="A443" s="76"/>
      <c r="B443" s="11"/>
      <c r="C443" s="11"/>
      <c r="D443" s="11"/>
      <c r="E443" s="11"/>
      <c r="F443" s="11"/>
      <c r="G443" s="11"/>
      <c r="H443" s="12"/>
      <c r="I443" s="11"/>
      <c r="J443" s="13"/>
    </row>
    <row r="444" spans="1:10" x14ac:dyDescent="0.25">
      <c r="A444" s="76"/>
      <c r="B444" s="11"/>
      <c r="C444" s="11"/>
      <c r="D444" s="11"/>
      <c r="E444" s="11"/>
      <c r="F444" s="11"/>
      <c r="G444" s="11"/>
      <c r="H444" s="12"/>
      <c r="I444" s="11"/>
      <c r="J444" s="13"/>
    </row>
    <row r="445" spans="1:10" x14ac:dyDescent="0.25">
      <c r="A445" s="76"/>
      <c r="B445" s="11"/>
      <c r="C445" s="11"/>
      <c r="D445" s="11"/>
      <c r="E445" s="11"/>
      <c r="F445" s="11"/>
      <c r="G445" s="11"/>
      <c r="H445" s="12"/>
      <c r="I445" s="11"/>
      <c r="J445" s="13"/>
    </row>
    <row r="446" spans="1:10" x14ac:dyDescent="0.25">
      <c r="A446" s="76"/>
      <c r="B446" s="11"/>
      <c r="C446" s="11"/>
      <c r="D446" s="11"/>
      <c r="E446" s="11"/>
      <c r="F446" s="11"/>
      <c r="G446" s="11"/>
      <c r="H446" s="12"/>
      <c r="I446" s="11"/>
      <c r="J446" s="13"/>
    </row>
    <row r="447" spans="1:10" x14ac:dyDescent="0.25">
      <c r="A447" s="76"/>
      <c r="B447" s="11"/>
      <c r="C447" s="11"/>
      <c r="D447" s="11"/>
      <c r="E447" s="11"/>
      <c r="F447" s="11"/>
      <c r="G447" s="11"/>
      <c r="H447" s="12"/>
      <c r="I447" s="11"/>
      <c r="J447" s="13"/>
    </row>
    <row r="448" spans="1:10" x14ac:dyDescent="0.25">
      <c r="A448" s="76"/>
      <c r="B448" s="11"/>
      <c r="C448" s="11"/>
      <c r="D448" s="11"/>
      <c r="E448" s="11"/>
      <c r="F448" s="11"/>
      <c r="G448" s="11"/>
      <c r="H448" s="12"/>
      <c r="I448" s="11"/>
      <c r="J448" s="13"/>
    </row>
    <row r="449" spans="1:10" x14ac:dyDescent="0.25">
      <c r="A449" s="76"/>
      <c r="B449" s="11"/>
      <c r="C449" s="11"/>
      <c r="D449" s="11"/>
      <c r="E449" s="11"/>
      <c r="F449" s="11"/>
      <c r="G449" s="11"/>
      <c r="H449" s="12"/>
      <c r="I449" s="11"/>
      <c r="J449" s="13"/>
    </row>
    <row r="450" spans="1:10" x14ac:dyDescent="0.25">
      <c r="A450" s="76"/>
      <c r="B450" s="11"/>
      <c r="C450" s="11"/>
      <c r="D450" s="11"/>
      <c r="E450" s="11"/>
      <c r="F450" s="11"/>
      <c r="G450" s="11"/>
      <c r="H450" s="12"/>
      <c r="I450" s="11"/>
      <c r="J450" s="13"/>
    </row>
    <row r="451" spans="1:10" x14ac:dyDescent="0.25">
      <c r="A451" s="76"/>
      <c r="B451" s="11"/>
      <c r="C451" s="11"/>
      <c r="D451" s="11"/>
      <c r="E451" s="11"/>
      <c r="F451" s="11"/>
      <c r="G451" s="11"/>
      <c r="H451" s="12"/>
      <c r="I451" s="11"/>
      <c r="J451" s="13"/>
    </row>
    <row r="452" spans="1:10" x14ac:dyDescent="0.25">
      <c r="A452" s="76"/>
      <c r="B452" s="11"/>
      <c r="C452" s="11"/>
      <c r="D452" s="11"/>
      <c r="E452" s="11"/>
      <c r="F452" s="11"/>
      <c r="G452" s="11"/>
      <c r="H452" s="12"/>
      <c r="I452" s="11"/>
      <c r="J452" s="13"/>
    </row>
    <row r="453" spans="1:10" x14ac:dyDescent="0.25">
      <c r="A453" s="76"/>
      <c r="B453" s="11"/>
      <c r="C453" s="11"/>
      <c r="D453" s="11"/>
      <c r="E453" s="11"/>
      <c r="F453" s="11"/>
      <c r="G453" s="11"/>
      <c r="H453" s="12"/>
      <c r="I453" s="11"/>
      <c r="J453" s="13"/>
    </row>
    <row r="454" spans="1:10" x14ac:dyDescent="0.25">
      <c r="A454" s="76"/>
      <c r="B454" s="11"/>
      <c r="C454" s="11"/>
      <c r="D454" s="11"/>
      <c r="E454" s="11"/>
      <c r="F454" s="11"/>
      <c r="G454" s="11"/>
      <c r="H454" s="12"/>
      <c r="I454" s="11"/>
      <c r="J454" s="13"/>
    </row>
    <row r="455" spans="1:10" x14ac:dyDescent="0.25">
      <c r="A455" s="76"/>
      <c r="B455" s="11"/>
      <c r="C455" s="11"/>
      <c r="D455" s="11"/>
      <c r="E455" s="11"/>
      <c r="F455" s="11"/>
      <c r="G455" s="11"/>
      <c r="H455" s="12"/>
      <c r="I455" s="11"/>
      <c r="J455" s="13"/>
    </row>
    <row r="456" spans="1:10" x14ac:dyDescent="0.25">
      <c r="A456" s="76"/>
      <c r="B456" s="11"/>
      <c r="C456" s="11"/>
      <c r="D456" s="11"/>
      <c r="E456" s="11"/>
      <c r="F456" s="11"/>
      <c r="G456" s="11"/>
      <c r="H456" s="12"/>
      <c r="I456" s="11"/>
      <c r="J456" s="13"/>
    </row>
    <row r="457" spans="1:10" x14ac:dyDescent="0.25">
      <c r="A457" s="76"/>
      <c r="B457" s="11"/>
      <c r="C457" s="11"/>
      <c r="D457" s="11"/>
      <c r="E457" s="11"/>
      <c r="F457" s="11"/>
      <c r="G457" s="11"/>
      <c r="H457" s="12"/>
      <c r="I457" s="11"/>
      <c r="J457" s="13"/>
    </row>
    <row r="458" spans="1:10" x14ac:dyDescent="0.25">
      <c r="A458" s="76"/>
      <c r="B458" s="11"/>
      <c r="C458" s="11"/>
      <c r="D458" s="11"/>
      <c r="E458" s="11"/>
      <c r="F458" s="11"/>
      <c r="G458" s="11"/>
      <c r="H458" s="12"/>
      <c r="I458" s="11"/>
      <c r="J458" s="13"/>
    </row>
    <row r="459" spans="1:10" x14ac:dyDescent="0.25">
      <c r="A459" s="76"/>
      <c r="B459" s="11"/>
      <c r="C459" s="11"/>
      <c r="D459" s="11"/>
      <c r="E459" s="11"/>
      <c r="F459" s="11"/>
      <c r="G459" s="11"/>
      <c r="H459" s="12"/>
      <c r="I459" s="11"/>
      <c r="J459" s="1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8 0 e 8 7 b e 5 - 0 7 2 f - 4 f e 7 - 8 2 f 3 - 5 b b 2 b e c f 3 c c 1 " > < C u s t o m C o n t e n t > < ! [ C D A T A [ < ? x m l   v e r s i o n = " 1 . 0 "   e n c o d i n g = " u t f - 1 6 " ? > < S e t t i n g s > < C a l c u l a t e d F i e l d s > < i t e m > < M e a s u r e N a m e > L e a v e _ D a y < / M e a s u r e N a m e > < D i s p l a y N a m e > L e a v e _ D a y 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D a t a b a s e _ 1 d 9 6 3 3 e a - 1 6 d f - 4 8 2 5 - 9 f e a - 6 9 9 b 3 3 9 0 8 0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D a t a b a s e _ 1 d 9 6 3 3 e a - 1 6 d f - 4 8 2 5 - 9 f e a - 6 9 9 b 3 3 9 0 8 0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D a t a b a s e _ 1 d 9 6 3 3 e a - 1 6 d f - 4 8 2 5 - 9 f e a - 6 9 9 b 3 3 9 0 8 0 7 8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 S . N o . < / s t r i n g > < / k e y > < v a l u e > < i n t > 6 9 < / i n t > < / v a l u e > < / i t e m > < i t e m > < k e y > < s t r i n g > S u b m i s s i o n   D a t e < / s t r i n g > < / k e y > < v a l u e > < i n t > 1 3 9 < / i n t > < / v a l u e > < / i t e m > < i t e m > < k e y > < s t r i n g > E m p l o y e e   N a m e < / s t r i n g > < / k e y > < v a l u e > < i n t > 1 3 8 < / i n t > < / v a l u e > < / i t e m > < i t e m > < k e y > < s t r i n g > V a c a t i o n   T y p e < / s t r i n g > < / k e y > < v a l u e > < i n t > 1 2 0 < / i n t > < / v a l u e > < / i t e m > < i t e m > < k e y > < s t r i n g > Y e a r < / s t r i n g > < / k e y > < v a l u e > < i n t > 6 2 < / i n t > < / v a l u e > < / i t e m > < i t e m > < k e y > < s t r i n g > M o n t h < / s t r i n g > < / k e y > < v a l u e > < i n t > 7 7 < / i n t > < / v a l u e > < / i t e m > < i t e m > < k e y > < s t r i n g > Q u a r t e r < / s t r i n g > < / k e y > < v a l u e > < i n t > 8 4 < / i n t > < / v a l u e > < / i t e m > < i t e m > < k e y > < s t r i n g > D a t e < / s t r i n g > < / k e y > < v a l u e > < i n t > 6 5 < / i n t > < / v a l u e > < / i t e m > < i t e m > < k e y > < s t r i n g > T o t a l   D a y s < / s t r i n g > < / k e y > < v a l u e > < i n t > 9 8 < / i n t > < / v a l u e > < / i t e m > < i t e m > < k e y > < s t r i n g > R e m a r k s < / s t r i n g > < / k e y > < v a l u e > < i n t > 8 9 < / i n t > < / v a l u e > < / i t e m > < i t e m > < k e y > < s t r i n g > D a y < / s t r i n g > < / k e y > < v a l u e > < i n t > 5 9 < / i n t > < / v a l u e > < / i t e m > < / C o l u m n W i d t h s > < C o l u m n D i s p l a y I n d e x > < i t e m > < k e y > < s t r i n g > S . N o . < / s t r i n g > < / k e y > < v a l u e > < i n t > 0 < / i n t > < / v a l u e > < / i t e m > < i t e m > < k e y > < s t r i n g > S u b m i s s i o n   D a t e < / s t r i n g > < / k e y > < v a l u e > < i n t > 1 < / i n t > < / v a l u e > < / i t e m > < i t e m > < k e y > < s t r i n g > E m p l o y e e   N a m e < / s t r i n g > < / k e y > < v a l u e > < i n t > 2 < / i n t > < / v a l u e > < / i t e m > < i t e m > < k e y > < s t r i n g > V a c a t i o n   T y p e < / s t r i n g > < / k e y > < v a l u e > < i n t > 3 < / i n t > < / v a l u e > < / i t e m > < i t e m > < k e y > < s t r i n g > Y e a r < / s t r i n g > < / k e y > < v a l u e > < i n t > 4 < / i n t > < / v a l u e > < / i t e m > < i t e m > < k e y > < s t r i n g > M o n t h < / s t r i n g > < / k e y > < v a l u e > < i n t > 5 < / i n t > < / v a l u e > < / i t e m > < i t e m > < k e y > < s t r i n g > Q u a r t e r < / s t r i n g > < / k e y > < v a l u e > < i n t > 6 < / i n t > < / v a l u e > < / i t e m > < i t e m > < k e y > < s t r i n g > D a t e < / s t r i n g > < / k e y > < v a l u e > < i n t > 7 < / i n t > < / v a l u e > < / i t e m > < i t e m > < k e y > < s t r i n g > T o t a l   D a y s < / s t r i n g > < / k e y > < v a l u e > < i n t > 8 < / i n t > < / v a l u e > < / i t e m > < i t e m > < k e y > < s t r i n g > R e m a r k s < / s t r i n g > < / k e y > < v a l u e > < i n t > 9 < / i n t > < / v a l u e > < / i t e m > < i t e m > < k e y > < s t r i n g > D a y 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a t a b a s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 i : t y p e = " S a n d b o x E d i t o r M e a s u r e G r i d K e y " & g t ; & l t ; T a b l e N a m e & g t ; D a t a b a s e & l t ; / T a b l e N a m e & g t ; & l t ; / K e y & g t ; & l t ; M a i n t a i n e r 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L e a v e _ D a y & l t ; / K e y & g t ; & l t ; / D i a g r a m O b j e c t K e y & g t ; & l t ; D i a g r a m O b j e c t K e y & g t ; & l t ; K e y & g t ; M e a s u r e s \ L e a v e _ D a y \ T a g I n f o \ F o r m u l a & l t ; / K e y & g t ; & l t ; / D i a g r a m O b j e c t K e y & g t ; & l t ; D i a g r a m O b j e c t K e y & g t ; & l t ; K e y & g t ; M e a s u r e s \ L e a v e _ D a y \ T a g I n f o \ V a l u e & l t ; / K e y & g t ; & l t ; / D i a g r a m O b j e c t K e y & g t ; & l t ; D i a g r a m O b j e c t K e y & g t ; & l t ; K e y & g t ; M e a s u r e s \ S u m   o f   T o t a l   D a y s & l t ; / K e y & g t ; & l t ; / D i a g r a m O b j e c t K e y & g t ; & l t ; D i a g r a m O b j e c t K e y & g t ; & l t ; K e y & g t ; M e a s u r e s \ S u m   o f   T o t a l   D a y s \ T a g I n f o \ F o r m u l a & l t ; / K e y & g t ; & l t ; / D i a g r a m O b j e c t K e y & g t ; & l t ; D i a g r a m O b j e c t K e y & g t ; & l t ; K e y & g t ; M e a s u r e s \ S u m   o f   T o t a l   D a y s \ T a g I n f o \ V a l u e & l t ; / K e y & g t ; & l t ; / D i a g r a m O b j e c t K e y & g t ; & l t ; D i a g r a m O b j e c t K e y & g t ; & l t ; K e y & g t ; C o l u m n s \ S . N o . & l t ; / K e y & g t ; & l t ; / D i a g r a m O b j e c t K e y & g t ; & l t ; D i a g r a m O b j e c t K e y & g t ; & l t ; K e y & g t ; C o l u m n s \ S u b m i s s i o n   D a t e & l t ; / K e y & g t ; & l t ; / D i a g r a m O b j e c t K e y & g t ; & l t ; D i a g r a m O b j e c t K e y & g t ; & l t ; K e y & g t ; C o l u m n s \ E m p l o y e e   N a m e & l t ; / K e y & g t ; & l t ; / D i a g r a m O b j e c t K e y & g t ; & l t ; D i a g r a m O b j e c t K e y & g t ; & l t ; K e y & g t ; C o l u m n s \ V a c a t i o n   T y p e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Q u a r t e r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T o t a l   D a y s & l t ; / K e y & g t ; & l t ; / D i a g r a m O b j e c t K e y & g t ; & l t ; D i a g r a m O b j e c t K e y & g t ; & l t ; K e y & g t ; C o l u m n s \ R e m a r k s & l t ; / K e y & g t ; & l t ; / D i a g r a m O b j e c t K e y & g t ; & l t ; D i a g r a m O b j e c t K e y & g t ; & l t ; K e y & g t ; C o l u m n s \ D a y & l t ; / K e y & g t ; & l t ; / D i a g r a m O b j e c t K e y & g t ; & l t ; D i a g r a m O b j e c t K e y & g t ; & l t ; K e y & g t ; L i n k s \ & a m p ; l t ; C o l u m n s \ S u m   o f   T o t a l   D a y s & a m p ; g t ; - & a m p ; l t ; M e a s u r e s \ T o t a l   D a y s & a m p ; g t ; & l t ; / K e y & g t ; & l t ; / D i a g r a m O b j e c t K e y & g t ; & l t ; D i a g r a m O b j e c t K e y & g t ; & l t ; K e y & g t ; L i n k s \ & a m p ; l t ; C o l u m n s \ S u m   o f   T o t a l   D a y s & a m p ; g t ; - & a m p ; l t ; M e a s u r e s \ T o t a l   D a y s & a m p ; g t ; \ C O L U M N & l t ; / K e y & g t ; & l t ; / D i a g r a m O b j e c t K e y & g t ; & l t ; D i a g r a m O b j e c t K e y & g t ; & l t ; K e y & g t ; L i n k s \ & a m p ; l t ; C o l u m n s \ S u m   o f   T o t a l   D a y s & a m p ; g t ; - & a m p ; l t ; M e a s u r e s \ T o t a l   D a y s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& l t ; / F o c u s C o l u m n & g t ; & l t ; F o c u s R o w & g t ; 2 & l t ; / F o c u s R o w & g t ; & l t ; S e l e c t i o n E n d C o l u m n & g t ; 1 & l t ; / S e l e c t i o n E n d C o l u m n & g t ; & l t ; S e l e c t i o n E n d R o w & g t ; 2 & l t ; / S e l e c t i o n E n d R o w & g t ; & l t ; S e l e c t i o n S t a r t C o l u m n & g t ; 1 & l t ; / S e l e c t i o n S t a r t C o l u m n & g t ; & l t ; S e l e c t i o n S t a r t R o w & g t ; 2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e a v e _ D a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e a v e _ D a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e a v e _ D a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 D a y s & l t ; / K e y & g t ; & l t ; / a : K e y & g t ; & l t ; a : V a l u e 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 D a y s \ T a g I n f o \ F o r m u l a & l t ; / K e y & g t ; & l t ; / a : K e y & g t ; & l t ; a : V a l u e 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 D a y s \ T a g I n f o \ V a l u e & l t ; / K e y & g t ; & l t ; / a : K e y & g t ; & l t ; a : V a l u e 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. N o .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b m i s s i o n  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c a t i o n   T y p e & l t ; / K e y & g t ; & l t ; / a : K e y & g t ; & l t ; a : V a l u e 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r t e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 D a y s & l t ; / K e y & g t ; & l t ; / a : K e y & g t ; & l t ; a : V a l u e 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m a r k s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 D a y s & a m p ; g t ; - & a m p ; l t ; M e a s u r e s \ T o t a l   D a y s & a m p ; g t ; & l t ; / K e y & g t ; & l t ; / a : K e y & g t ; & l t ; a : V a l u e 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 D a y s & a m p ; g t ; - & a m p ; l t ; M e a s u r e s \ T o t a l   D a y s & a m p ; g t ; \ C O L U M N & l t ; / K e y & g t ; & l t ; / a : K e y & g t ; & l t ; a : V a l u e 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 D a y s & a m p ; g t ; - & a m p ; l t ; M e a s u r e s \ T o t a l   D a y s & a m p ; g t ; \ M E A S U R E & l t ; / K e y & g t ; & l t ; / a : K e y & g t ; & l t ; a : V a l u e 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4 3 f 6 3 4 3 9 - 5 1 b 5 - 4 1 0 1 - a 5 8 d - 2 e 3 b 7 5 6 2 6 b e f " > < C u s t o m C o n t e n t > < ! [ C D A T A [ < ? x m l   v e r s i o n = " 1 . 0 "   e n c o d i n g = " u t f - 1 6 " ? > < S e t t i n g s > < C a l c u l a t e d F i e l d s > < i t e m > < M e a s u r e N a m e > L e a v e _ D a y < / M e a s u r e N a m e > < D i s p l a y N a m e > L e a v e _ D a y 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 2 0 1 9 - 0 4 - 1 3 T 1 9 : 4 0 : 1 1 . 5 8 0 2 5 0 7 + 0 5 : 3 0 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 D a t a b a s e 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 D a t a b a s e 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 C o l u m n s \ S . N o . 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 C o l u m n s \ S u b m i s s i o n 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 C o l u m n s \ V a c a t i o n 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 C o l u m n s \ R e m a r k s 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D a t a M a s h u p   s q m i d = " d 6 a 7 a 6 1 d - 2 2 f e - 4 4 4 2 - 9 f 2 6 - 3 f 2 3 2 5 1 3 0 e c 7 "   x m l n s = " h t t p : / / s c h e m a s . m i c r o s o f t . c o m / D a t a M a s h u p " > A A A A A B g D A A B Q S w M E F A A C A A g A d m K O T j j O j K u o A A A A + A A A A B I A H A B D b 2 5 m a W c v U G F j a 2 F n Z S 5 4 b W w g o h g A K K A U A A A A A A A A A A A A A A A A A A A A A A A A A A A A h Y 9 N C s I w G E S v U r J v / t S i 5 W u 6 c C V Y E Q R x W 2 J s g 2 0 q T W p 6 N x c e y S t Y 0 K o 7 l z O 8 g T e P 2 x 3 S v q 6 C q 2 q t b k y C G K Y o U E Y 2 R 2 2 K B H X u F M 5 R K m C b y 3 N e q G C A j Y 1 7 q x N U O n e J C f H e Y z / B T V s Q T i k j h 2 y 9 k 6 W q 8 1 A b 6 3 I j F f q s j v 9 X S M D + J S M 4 j h i e s Q X H 0 4 g B G W v I t P k i f D D G F M h P C c u u c l 2 r h D L h a g N k j E D e L 8 Q T U E s D B B Q A A g A I A H Z i j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Y o 5 O K I p H u A 4 A A A A R A A A A E w A c A E Z v c m 1 1 b G F z L 1 N l Y 3 R p b 2 4 x L m 0 g o h g A K K A U A A A A A A A A A A A A A A A A A A A A A A A A A A A A K 0 5 N L s n M z 1 M I h t C G 1 g B Q S w E C L Q A U A A I A C A B 2 Y o 5 O O M 6 M q 6 g A A A D 4 A A A A E g A A A A A A A A A A A A A A A A A A A A A A Q 2 9 u Z m l n L 1 B h Y 2 t h Z 2 U u e G 1 s U E s B A i 0 A F A A C A A g A d m K O T g / K 6 a u k A A A A 6 Q A A A B M A A A A A A A A A A A A A A A A A 9 A A A A F t D b 2 5 0 Z W 5 0 X 1 R 5 c G V z X S 5 4 b W x Q S w E C L Q A U A A I A C A B 2 Y o 5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8 O e R L h s 6 U y X C v U b n 0 R p / w A A A A A C A A A A A A A Q Z g A A A A E A A C A A A A D u A 1 1 Y i Y 3 6 O 6 T C F 5 b s X G H t p i s s 0 Z 4 q + U w n q V g 1 G u A A k Q A A A A A O g A A A A A I A A C A A A A A S + k o Q m U p D v 6 G 4 e p 8 u 5 b w 3 9 F R K O 4 8 B L y s 0 O a 9 t e K s p s V A A A A C C f g x Y Q P i 0 h V l E M L N b Z n D s 7 d 0 r 3 r L 8 u Z F x 5 t m Z O V f n e 1 s V I a S O 6 + 0 Z S W D n 8 D p 5 u f w E 3 E u S i k a d j X r Y 0 S l D j J E y G w D G L a Q E A 4 P N A C 4 t Z O J x 4 E A A A A B g G 9 B q 2 m X u h 0 I B D E m H 2 u g B 3 I 2 K r T 8 F p 7 t 9 s A Z w p x f O V O q f 4 e F E w K s 8 u R c I s J C k J N d w V z 8 D s 5 M B L V M E n x n Y 9 w 6 5 < / D a t a M a s h u p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 D a t a b a s e _ 1 d 9 6 3 3 e a - 1 6 d f - 4 8 2 5 - 9 f e a - 6 9 9 b 3 3 9 0 8 0 7 8 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3C42F96B-1A75-4AEB-BD07-2A8FA74EE62A}">
  <ds:schemaRefs/>
</ds:datastoreItem>
</file>

<file path=customXml/itemProps10.xml><?xml version="1.0" encoding="utf-8"?>
<ds:datastoreItem xmlns:ds="http://schemas.openxmlformats.org/officeDocument/2006/customXml" ds:itemID="{BE9123C0-E9E7-4CD1-B816-726354B926A3}">
  <ds:schemaRefs/>
</ds:datastoreItem>
</file>

<file path=customXml/itemProps11.xml><?xml version="1.0" encoding="utf-8"?>
<ds:datastoreItem xmlns:ds="http://schemas.openxmlformats.org/officeDocument/2006/customXml" ds:itemID="{9DBBEFB9-C2D0-484A-A9BB-48A746D84F19}">
  <ds:schemaRefs/>
</ds:datastoreItem>
</file>

<file path=customXml/itemProps12.xml><?xml version="1.0" encoding="utf-8"?>
<ds:datastoreItem xmlns:ds="http://schemas.openxmlformats.org/officeDocument/2006/customXml" ds:itemID="{29BD03EC-6F8F-4149-B39C-FA4071916BDE}">
  <ds:schemaRefs/>
</ds:datastoreItem>
</file>

<file path=customXml/itemProps13.xml><?xml version="1.0" encoding="utf-8"?>
<ds:datastoreItem xmlns:ds="http://schemas.openxmlformats.org/officeDocument/2006/customXml" ds:itemID="{225B1554-4090-4E24-94C1-856C618B66CD}">
  <ds:schemaRefs/>
</ds:datastoreItem>
</file>

<file path=customXml/itemProps14.xml><?xml version="1.0" encoding="utf-8"?>
<ds:datastoreItem xmlns:ds="http://schemas.openxmlformats.org/officeDocument/2006/customXml" ds:itemID="{4E797B0C-9FA1-446A-9CFA-8633EA167FA0}">
  <ds:schemaRefs/>
</ds:datastoreItem>
</file>

<file path=customXml/itemProps15.xml><?xml version="1.0" encoding="utf-8"?>
<ds:datastoreItem xmlns:ds="http://schemas.openxmlformats.org/officeDocument/2006/customXml" ds:itemID="{F5CE4650-4DF0-43ED-9E2C-2C6087D9B48C}">
  <ds:schemaRefs/>
</ds:datastoreItem>
</file>

<file path=customXml/itemProps16.xml><?xml version="1.0" encoding="utf-8"?>
<ds:datastoreItem xmlns:ds="http://schemas.openxmlformats.org/officeDocument/2006/customXml" ds:itemID="{89832347-6487-4225-93DE-291A159B83FD}">
  <ds:schemaRefs/>
</ds:datastoreItem>
</file>

<file path=customXml/itemProps17.xml><?xml version="1.0" encoding="utf-8"?>
<ds:datastoreItem xmlns:ds="http://schemas.openxmlformats.org/officeDocument/2006/customXml" ds:itemID="{DBCD59A7-D14F-4137-8A64-BA4961463CD8}">
  <ds:schemaRefs/>
</ds:datastoreItem>
</file>

<file path=customXml/itemProps18.xml><?xml version="1.0" encoding="utf-8"?>
<ds:datastoreItem xmlns:ds="http://schemas.openxmlformats.org/officeDocument/2006/customXml" ds:itemID="{A699E2E6-F03A-41C2-B7D6-9E2128A1E9C2}">
  <ds:schemaRefs/>
</ds:datastoreItem>
</file>

<file path=customXml/itemProps19.xml><?xml version="1.0" encoding="utf-8"?>
<ds:datastoreItem xmlns:ds="http://schemas.openxmlformats.org/officeDocument/2006/customXml" ds:itemID="{21F14124-8E66-4144-8358-CE0FA16E330A}">
  <ds:schemaRefs/>
</ds:datastoreItem>
</file>

<file path=customXml/itemProps2.xml><?xml version="1.0" encoding="utf-8"?>
<ds:datastoreItem xmlns:ds="http://schemas.openxmlformats.org/officeDocument/2006/customXml" ds:itemID="{62AB6B5C-6C67-4C96-B75E-0CFCD70D5A78}">
  <ds:schemaRefs/>
</ds:datastoreItem>
</file>

<file path=customXml/itemProps20.xml><?xml version="1.0" encoding="utf-8"?>
<ds:datastoreItem xmlns:ds="http://schemas.openxmlformats.org/officeDocument/2006/customXml" ds:itemID="{9CBEA5D4-D88F-4460-8730-0F2D6ADD3953}">
  <ds:schemaRefs/>
</ds:datastoreItem>
</file>

<file path=customXml/itemProps3.xml><?xml version="1.0" encoding="utf-8"?>
<ds:datastoreItem xmlns:ds="http://schemas.openxmlformats.org/officeDocument/2006/customXml" ds:itemID="{27D19D54-1099-4841-8CF5-24105CCC3852}">
  <ds:schemaRefs/>
</ds:datastoreItem>
</file>

<file path=customXml/itemProps4.xml><?xml version="1.0" encoding="utf-8"?>
<ds:datastoreItem xmlns:ds="http://schemas.openxmlformats.org/officeDocument/2006/customXml" ds:itemID="{B5CC4CF2-9FD4-45E1-A2AC-49C4CB8D974A}">
  <ds:schemaRefs/>
</ds:datastoreItem>
</file>

<file path=customXml/itemProps5.xml><?xml version="1.0" encoding="utf-8"?>
<ds:datastoreItem xmlns:ds="http://schemas.openxmlformats.org/officeDocument/2006/customXml" ds:itemID="{9434CCC5-44E7-427E-ABF5-51F6DCB85D79}">
  <ds:schemaRefs/>
</ds:datastoreItem>
</file>

<file path=customXml/itemProps6.xml><?xml version="1.0" encoding="utf-8"?>
<ds:datastoreItem xmlns:ds="http://schemas.openxmlformats.org/officeDocument/2006/customXml" ds:itemID="{6CCA4FE4-59FB-4162-B808-20419B7E3C16}">
  <ds:schemaRefs/>
</ds:datastoreItem>
</file>

<file path=customXml/itemProps7.xml><?xml version="1.0" encoding="utf-8"?>
<ds:datastoreItem xmlns:ds="http://schemas.openxmlformats.org/officeDocument/2006/customXml" ds:itemID="{12ADB607-6FE2-4B1D-80A1-63A24290870D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F7B632E3-61B4-4B6F-8884-D5E6C059874B}">
  <ds:schemaRefs/>
</ds:datastoreItem>
</file>

<file path=customXml/itemProps9.xml><?xml version="1.0" encoding="utf-8"?>
<ds:datastoreItem xmlns:ds="http://schemas.openxmlformats.org/officeDocument/2006/customXml" ds:itemID="{F8760B96-3AAB-45DE-9BED-CBE2DEE842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Home</vt:lpstr>
      <vt:lpstr>Support Sheet</vt:lpstr>
      <vt:lpstr>Summary</vt:lpstr>
      <vt:lpstr>Database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TheDataLabs</cp:lastModifiedBy>
  <dcterms:created xsi:type="dcterms:W3CDTF">2019-04-12T13:49:14Z</dcterms:created>
  <dcterms:modified xsi:type="dcterms:W3CDTF">2019-04-19T09:30:29Z</dcterms:modified>
</cp:coreProperties>
</file>